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80" windowHeight="11640" activeTab="3"/>
  </bookViews>
  <sheets>
    <sheet name="Приложение 1" sheetId="3" r:id="rId1"/>
    <sheet name="Приложение 2" sheetId="4" r:id="rId2"/>
    <sheet name="Приложение 3" sheetId="5" r:id="rId3"/>
    <sheet name="Приложение 4" sheetId="6" r:id="rId4"/>
  </sheets>
  <definedNames>
    <definedName name="_xlnm.Print_Area" localSheetId="0">'Приложение 1'!$A$1:$H$37</definedName>
    <definedName name="_xlnm.Print_Area" localSheetId="1">'Приложение 2'!$A$1:$S$17</definedName>
  </definedNames>
  <calcPr calcId="124519"/>
</workbook>
</file>

<file path=xl/calcChain.xml><?xml version="1.0" encoding="utf-8"?>
<calcChain xmlns="http://schemas.openxmlformats.org/spreadsheetml/2006/main">
  <c r="C13" i="4"/>
  <c r="K13"/>
  <c r="J13"/>
  <c r="K14"/>
  <c r="J14"/>
  <c r="C14"/>
  <c r="T14" l="1"/>
  <c r="T13"/>
  <c r="U13" s="1"/>
  <c r="G8" i="3" l="1"/>
  <c r="F8"/>
  <c r="J11" i="5" l="1"/>
  <c r="K11" i="3"/>
  <c r="J12" i="5" l="1"/>
  <c r="K10"/>
  <c r="L10"/>
  <c r="M10"/>
  <c r="U14" i="4"/>
  <c r="H10" i="5"/>
  <c r="I10"/>
  <c r="G12"/>
  <c r="G11"/>
  <c r="E10"/>
  <c r="F10"/>
  <c r="D12"/>
  <c r="D11"/>
  <c r="C10"/>
  <c r="N11" i="6"/>
  <c r="N10"/>
  <c r="J9"/>
  <c r="K9"/>
  <c r="L9"/>
  <c r="M9"/>
  <c r="I9"/>
  <c r="H11"/>
  <c r="H10"/>
  <c r="D9"/>
  <c r="E9"/>
  <c r="F9"/>
  <c r="G9"/>
  <c r="C9"/>
  <c r="D12" i="4"/>
  <c r="E12"/>
  <c r="F12"/>
  <c r="G12"/>
  <c r="H12"/>
  <c r="I12"/>
  <c r="J12"/>
  <c r="K12"/>
  <c r="N12"/>
  <c r="O12"/>
  <c r="P12"/>
  <c r="Q12"/>
  <c r="R12"/>
  <c r="S12"/>
  <c r="C12"/>
  <c r="D10" i="5" l="1"/>
  <c r="V13" i="4"/>
  <c r="V14"/>
  <c r="H9" i="6"/>
  <c r="G10" i="5"/>
  <c r="J10"/>
  <c r="N9" i="6"/>
</calcChain>
</file>

<file path=xl/sharedStrings.xml><?xml version="1.0" encoding="utf-8"?>
<sst xmlns="http://schemas.openxmlformats.org/spreadsheetml/2006/main" count="212" uniqueCount="100">
  <si>
    <t>№п/п</t>
  </si>
  <si>
    <t>кв.м.</t>
  </si>
  <si>
    <t>ед.</t>
  </si>
  <si>
    <t>руб.</t>
  </si>
  <si>
    <t>Приложение 1</t>
  </si>
  <si>
    <t xml:space="preserve">Наименование муниципального образования </t>
  </si>
  <si>
    <t>Адрес многоквартирного дома</t>
  </si>
  <si>
    <t>Год ввода дома в эксплуатацию</t>
  </si>
  <si>
    <t>Дата признания многоквартирного дома аварийным</t>
  </si>
  <si>
    <t>Планируемая дата окончания переселения</t>
  </si>
  <si>
    <t>год</t>
  </si>
  <si>
    <t>дата</t>
  </si>
  <si>
    <t>площадь, кв.м</t>
  </si>
  <si>
    <t>количество человек</t>
  </si>
  <si>
    <t>Итого по муниципальному образованию</t>
  </si>
  <si>
    <t>№ п/п</t>
  </si>
  <si>
    <t>Наименование муниципального образования</t>
  </si>
  <si>
    <t>Всего расселяемая площадь жилых помещений</t>
  </si>
  <si>
    <t>всего</t>
  </si>
  <si>
    <t>в том числе</t>
  </si>
  <si>
    <t>Выкуп жилых помещений у собственников</t>
  </si>
  <si>
    <t>Переселение в свободный жилищный фонд</t>
  </si>
  <si>
    <t>Строительство домов</t>
  </si>
  <si>
    <t>Приобретение жилых помещений у застройщиков, в т.ч.:</t>
  </si>
  <si>
    <t>в строящихся домах</t>
  </si>
  <si>
    <t>в домах введенных в эксплуатацию</t>
  </si>
  <si>
    <t>Приобретение жилых помещений у лиц, не являющихся застройщиками</t>
  </si>
  <si>
    <t>Расселяемая площадь</t>
  </si>
  <si>
    <t>Стоимость</t>
  </si>
  <si>
    <t>Приобретаемая площадь</t>
  </si>
  <si>
    <t>Договор о развитии застроенной
 территории</t>
  </si>
  <si>
    <t>Расселение в рамках программы, связанное с приобретением жилых помещений 
за счет бюджетных средств</t>
  </si>
  <si>
    <t>Всего по программе переселения, в рамках которой предусмотрено финансирование за счет средств Фонда, в т.ч.:</t>
  </si>
  <si>
    <t>Число жителей планируемых к переселению</t>
  </si>
  <si>
    <t>количество расселяемых жилых помещений</t>
  </si>
  <si>
    <t>собственность граждан</t>
  </si>
  <si>
    <t>муниципальная собственность</t>
  </si>
  <si>
    <t>Расселяемая площадь жилых помещений</t>
  </si>
  <si>
    <t>Источники финансирования программы</t>
  </si>
  <si>
    <t>всего: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</si>
  <si>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</si>
  <si>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</si>
  <si>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</si>
  <si>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Справочно: Расчетная сумма экономии бюджетных средств</t>
  </si>
  <si>
    <t>за счет переселения граждан по договору о развитии застроенной территории</t>
  </si>
  <si>
    <t>за счет переселения граждан в свободный муниципальный фонд</t>
  </si>
  <si>
    <t>Справочно: возмещение части стоимости жилых помещений</t>
  </si>
  <si>
    <t>за счет средств собственников жилых помещений</t>
  </si>
  <si>
    <t>за счет средств иных лиц (инвестор а по договору о развитии застоенной территории)</t>
  </si>
  <si>
    <t>чел.</t>
  </si>
  <si>
    <t>2022 г.</t>
  </si>
  <si>
    <t>2023 г.</t>
  </si>
  <si>
    <t>2024 г.</t>
  </si>
  <si>
    <t>2025 г.</t>
  </si>
  <si>
    <t>Всего</t>
  </si>
  <si>
    <t>Количество переселяемых жителей</t>
  </si>
  <si>
    <t>чел</t>
  </si>
  <si>
    <t>муниципальное образование город Вольск</t>
  </si>
  <si>
    <t>Расселение в рамках программы, не связанное с приобретением жилых помещений и связанное  с приобретением жилых помещений без использования бюджетных средств</t>
  </si>
  <si>
    <t>Приложение №2</t>
  </si>
  <si>
    <t>Приложение №3</t>
  </si>
  <si>
    <t>Руководитель аппарата                                                                                    О.Н.Сазанова</t>
  </si>
  <si>
    <t>Руководитель аппарата                                                                                                                                                                                                             О.Н.Сазанова</t>
  </si>
  <si>
    <t>Перечень многоквартирных домов, признанных аварийными после 1 января 2017 года</t>
  </si>
  <si>
    <t>г. Вольск, п.Большевик, д.95</t>
  </si>
  <si>
    <t>г. Вольск, п.Большевик, д.50</t>
  </si>
  <si>
    <t>г. Вольск, ул. Пятницкого, д.15</t>
  </si>
  <si>
    <t>г. Вольск, п.Большевик, д.19</t>
  </si>
  <si>
    <t>г. Вольск, пос. завода Большевик, д. 48</t>
  </si>
  <si>
    <t>г. Вольск, пос. завода Большевик, д. 82</t>
  </si>
  <si>
    <t>г. Вольск,ул. Веселая, д.10</t>
  </si>
  <si>
    <t>г. Вольск, ул. ц/з Красный Октябрь, д.51</t>
  </si>
  <si>
    <t>г. Вольск,ул. Львова, д.90</t>
  </si>
  <si>
    <t xml:space="preserve"> г. Вольск, пос. завода Большевик, д.84</t>
  </si>
  <si>
    <t>г. Вольск, пос. завода Большевик, д.73</t>
  </si>
  <si>
    <t>г. Вольск,пос. завода Большевик, д.74</t>
  </si>
  <si>
    <t>г. Вольск,ул. Дзержинского, д.15</t>
  </si>
  <si>
    <t>г. Вольск, ул. Октябрьская, д. 134</t>
  </si>
  <si>
    <t>г. Вольск, пос. завода Большевик, д. 97</t>
  </si>
  <si>
    <t xml:space="preserve"> г. Вольск, ул. Народная, д.203А</t>
  </si>
  <si>
    <t>г. Вольск, ц/з Красный Октябрь, д. 59</t>
  </si>
  <si>
    <t xml:space="preserve"> г. Вольск, ц/з Красный Октябрь, д. 58</t>
  </si>
  <si>
    <t>г. Вольск, ул. Чапаева,      д. 76</t>
  </si>
  <si>
    <t xml:space="preserve"> г. Вольск, ул. Вышинского, д. 2</t>
  </si>
  <si>
    <t xml:space="preserve">Сведения об аварийном жилищном фонде, подлежащем расселению </t>
  </si>
  <si>
    <t xml:space="preserve"> г. Вольск, ул. Коммунарная, д.54</t>
  </si>
  <si>
    <t xml:space="preserve"> г. Вольск, ул. Веселая, д.9</t>
  </si>
  <si>
    <t xml:space="preserve"> г. Вольск, ул. Урицкого, д.9</t>
  </si>
  <si>
    <t xml:space="preserve"> г. Вольск, ул. Чапаева, д.38А</t>
  </si>
  <si>
    <t xml:space="preserve"> г. Вольск, ул. Мадыковская, д.29</t>
  </si>
  <si>
    <t>План реализации мероприятий по переселению граждан из аварийного жилищного фонда, признанного таковым после 1 января 2017 года, по способам переселения</t>
  </si>
  <si>
    <t>Всего по этапу 2022-2023 года</t>
  </si>
  <si>
    <t>Всего по этапу 2023-2024 года</t>
  </si>
  <si>
    <t>План мероприятий по переселению граждан из аварийного жилищного фонда, признанного таковым после 1 января 2017 года</t>
  </si>
  <si>
    <t>Планируемые показатели переселения граждан из аварийного жилищного фонда, признанного таковым после 1 января 2017 года</t>
  </si>
  <si>
    <t>2026 г.</t>
  </si>
  <si>
    <t>Руководитель аппарата                                                                                                                   О.Н.Сазанова</t>
  </si>
  <si>
    <t>г. Вольск, пос. завода Большевик, д. 71</t>
  </si>
  <si>
    <t xml:space="preserve"> г. Вольск, ул. Красный Октябрь, д.65</t>
  </si>
  <si>
    <t>Приложение № 4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</si>
</sst>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wrapText="1"/>
    </xf>
    <xf numFmtId="4" fontId="1" fillId="0" borderId="1" xfId="0" applyNumberFormat="1" applyFont="1" applyBorder="1" applyAlignment="1">
      <alignment wrapText="1"/>
    </xf>
    <xf numFmtId="4" fontId="0" fillId="0" borderId="0" xfId="0" applyNumberFormat="1"/>
    <xf numFmtId="0" fontId="3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wrapText="1"/>
    </xf>
    <xf numFmtId="14" fontId="1" fillId="0" borderId="0" xfId="0" applyNumberFormat="1" applyFont="1" applyBorder="1" applyAlignment="1">
      <alignment horizontal="center" wrapText="1"/>
    </xf>
    <xf numFmtId="0" fontId="1" fillId="2" borderId="12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2" borderId="5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4" fontId="4" fillId="0" borderId="14" xfId="0" applyNumberFormat="1" applyFont="1" applyFill="1" applyBorder="1" applyAlignment="1">
      <alignment horizontal="center" wrapText="1"/>
    </xf>
    <xf numFmtId="4" fontId="4" fillId="0" borderId="14" xfId="0" applyNumberFormat="1" applyFont="1" applyFill="1" applyBorder="1" applyAlignment="1">
      <alignment horizontal="right" vertical="center"/>
    </xf>
    <xf numFmtId="4" fontId="4" fillId="0" borderId="14" xfId="0" applyNumberFormat="1" applyFont="1" applyBorder="1" applyAlignment="1">
      <alignment horizontal="right" vertical="center"/>
    </xf>
    <xf numFmtId="4" fontId="1" fillId="0" borderId="1" xfId="0" applyNumberFormat="1" applyFont="1" applyBorder="1"/>
    <xf numFmtId="2" fontId="1" fillId="0" borderId="1" xfId="0" applyNumberFormat="1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164" fontId="1" fillId="0" borderId="1" xfId="0" applyNumberFormat="1" applyFont="1" applyFill="1" applyBorder="1" applyAlignment="1">
      <alignment horizontal="center" wrapText="1"/>
    </xf>
    <xf numFmtId="4" fontId="4" fillId="0" borderId="14" xfId="0" applyNumberFormat="1" applyFont="1" applyFill="1" applyBorder="1" applyAlignment="1">
      <alignment horizontal="right" wrapText="1"/>
    </xf>
    <xf numFmtId="4" fontId="5" fillId="0" borderId="0" xfId="0" applyNumberFormat="1" applyFont="1"/>
    <xf numFmtId="0" fontId="5" fillId="0" borderId="0" xfId="0" applyFont="1"/>
    <xf numFmtId="0" fontId="0" fillId="0" borderId="1" xfId="0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4" fontId="1" fillId="0" borderId="1" xfId="0" applyNumberFormat="1" applyFont="1" applyFill="1" applyBorder="1"/>
    <xf numFmtId="0" fontId="0" fillId="0" borderId="0" xfId="0" applyFill="1"/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9" xfId="0" applyFont="1" applyBorder="1" applyAlignment="1">
      <alignment horizontal="center" vertical="center" textRotation="90" wrapText="1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1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8"/>
  <sheetViews>
    <sheetView view="pageBreakPreview" zoomScale="80" zoomScaleSheetLayoutView="80" workbookViewId="0">
      <selection activeCell="F13" sqref="F13"/>
    </sheetView>
  </sheetViews>
  <sheetFormatPr defaultRowHeight="15"/>
  <cols>
    <col min="2" max="2" width="17.140625" customWidth="1"/>
    <col min="3" max="3" width="31.5703125" customWidth="1"/>
    <col min="4" max="4" width="15.5703125" customWidth="1"/>
    <col min="5" max="5" width="21.28515625" customWidth="1"/>
    <col min="6" max="6" width="15" customWidth="1"/>
    <col min="7" max="7" width="15.42578125" customWidth="1"/>
    <col min="8" max="8" width="21.42578125" customWidth="1"/>
  </cols>
  <sheetData>
    <row r="1" spans="1:11">
      <c r="H1" s="18" t="s">
        <v>4</v>
      </c>
    </row>
    <row r="3" spans="1:11" ht="15.75">
      <c r="A3" s="52" t="s">
        <v>63</v>
      </c>
      <c r="B3" s="52"/>
      <c r="C3" s="52"/>
      <c r="D3" s="52"/>
      <c r="E3" s="52"/>
      <c r="F3" s="52"/>
      <c r="G3" s="52"/>
      <c r="H3" s="52"/>
    </row>
    <row r="5" spans="1:11" ht="99" customHeight="1">
      <c r="A5" s="54" t="s">
        <v>0</v>
      </c>
      <c r="B5" s="54" t="s">
        <v>5</v>
      </c>
      <c r="C5" s="54" t="s">
        <v>6</v>
      </c>
      <c r="D5" s="8" t="s">
        <v>7</v>
      </c>
      <c r="E5" s="8" t="s">
        <v>8</v>
      </c>
      <c r="F5" s="53" t="s">
        <v>84</v>
      </c>
      <c r="G5" s="53"/>
      <c r="H5" s="8" t="s">
        <v>9</v>
      </c>
      <c r="I5" s="4"/>
      <c r="J5" s="4"/>
    </row>
    <row r="6" spans="1:11" ht="30">
      <c r="A6" s="55"/>
      <c r="B6" s="55"/>
      <c r="C6" s="55"/>
      <c r="D6" s="9" t="s">
        <v>10</v>
      </c>
      <c r="E6" s="9" t="s">
        <v>11</v>
      </c>
      <c r="F6" s="9" t="s">
        <v>12</v>
      </c>
      <c r="G6" s="9" t="s">
        <v>13</v>
      </c>
      <c r="H6" s="9" t="s">
        <v>11</v>
      </c>
    </row>
    <row r="7" spans="1:11">
      <c r="A7" s="9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9">
        <v>7</v>
      </c>
      <c r="H7" s="9">
        <v>8</v>
      </c>
    </row>
    <row r="8" spans="1:11">
      <c r="A8" s="49" t="s">
        <v>14</v>
      </c>
      <c r="B8" s="50"/>
      <c r="C8" s="51"/>
      <c r="D8" s="9"/>
      <c r="E8" s="9"/>
      <c r="F8" s="38">
        <f>SUM(F9:F35)</f>
        <v>6051.7000000000016</v>
      </c>
      <c r="G8" s="39">
        <f>SUM(G9:G35)</f>
        <v>341</v>
      </c>
      <c r="H8" s="9"/>
    </row>
    <row r="9" spans="1:11" ht="45">
      <c r="A9" s="9">
        <v>1</v>
      </c>
      <c r="B9" s="9" t="s">
        <v>57</v>
      </c>
      <c r="C9" s="23" t="s">
        <v>64</v>
      </c>
      <c r="D9" s="9">
        <v>1931</v>
      </c>
      <c r="E9" s="14">
        <v>42773</v>
      </c>
      <c r="F9" s="39">
        <v>90.6</v>
      </c>
      <c r="G9" s="39">
        <v>11</v>
      </c>
      <c r="H9" s="14">
        <v>45291</v>
      </c>
    </row>
    <row r="10" spans="1:11" ht="45">
      <c r="A10" s="9">
        <v>2</v>
      </c>
      <c r="B10" s="9" t="s">
        <v>57</v>
      </c>
      <c r="C10" s="24" t="s">
        <v>65</v>
      </c>
      <c r="D10" s="9">
        <v>1897</v>
      </c>
      <c r="E10" s="14">
        <v>42808</v>
      </c>
      <c r="F10" s="39">
        <v>596.5</v>
      </c>
      <c r="G10" s="39">
        <v>27</v>
      </c>
      <c r="H10" s="14">
        <v>45291</v>
      </c>
    </row>
    <row r="11" spans="1:11" ht="45">
      <c r="A11" s="9">
        <v>3</v>
      </c>
      <c r="B11" s="9" t="s">
        <v>57</v>
      </c>
      <c r="C11" s="29" t="s">
        <v>66</v>
      </c>
      <c r="D11" s="9">
        <v>1958</v>
      </c>
      <c r="E11" s="14">
        <v>43091</v>
      </c>
      <c r="F11" s="39">
        <v>257.10000000000002</v>
      </c>
      <c r="G11" s="39">
        <v>6</v>
      </c>
      <c r="H11" s="14">
        <v>45291</v>
      </c>
      <c r="K11">
        <f>F9+F10+F12+F13</f>
        <v>1052.8000000000002</v>
      </c>
    </row>
    <row r="12" spans="1:11" ht="45">
      <c r="A12" s="9">
        <v>4</v>
      </c>
      <c r="B12" s="9" t="s">
        <v>57</v>
      </c>
      <c r="C12" s="25" t="s">
        <v>67</v>
      </c>
      <c r="D12" s="9">
        <v>1930</v>
      </c>
      <c r="E12" s="14">
        <v>43243</v>
      </c>
      <c r="F12" s="39">
        <v>263.3</v>
      </c>
      <c r="G12" s="39">
        <v>14</v>
      </c>
      <c r="H12" s="14">
        <v>45291</v>
      </c>
    </row>
    <row r="13" spans="1:11" ht="45">
      <c r="A13" s="9">
        <v>5</v>
      </c>
      <c r="B13" s="9" t="s">
        <v>57</v>
      </c>
      <c r="C13" s="26" t="s">
        <v>68</v>
      </c>
      <c r="D13" s="9">
        <v>1909</v>
      </c>
      <c r="E13" s="14">
        <v>43570</v>
      </c>
      <c r="F13" s="39">
        <v>102.4</v>
      </c>
      <c r="G13" s="39">
        <v>4</v>
      </c>
      <c r="H13" s="14">
        <v>45291</v>
      </c>
    </row>
    <row r="14" spans="1:11" ht="45">
      <c r="A14" s="9">
        <v>6</v>
      </c>
      <c r="B14" s="9" t="s">
        <v>57</v>
      </c>
      <c r="C14" s="26" t="s">
        <v>69</v>
      </c>
      <c r="D14" s="9">
        <v>1912</v>
      </c>
      <c r="E14" s="14">
        <v>43570</v>
      </c>
      <c r="F14" s="40">
        <v>104</v>
      </c>
      <c r="G14" s="39">
        <v>8</v>
      </c>
      <c r="H14" s="14">
        <v>45291</v>
      </c>
    </row>
    <row r="15" spans="1:11" ht="45">
      <c r="A15" s="9">
        <v>7</v>
      </c>
      <c r="B15" s="9" t="s">
        <v>57</v>
      </c>
      <c r="C15" s="27" t="s">
        <v>70</v>
      </c>
      <c r="D15" s="9">
        <v>1956</v>
      </c>
      <c r="E15" s="14">
        <v>43712</v>
      </c>
      <c r="F15" s="39">
        <v>162.6</v>
      </c>
      <c r="G15" s="39">
        <v>10</v>
      </c>
      <c r="H15" s="14">
        <v>45291</v>
      </c>
    </row>
    <row r="16" spans="1:11" ht="45">
      <c r="A16" s="9">
        <v>8</v>
      </c>
      <c r="B16" s="9" t="s">
        <v>57</v>
      </c>
      <c r="C16" s="28" t="s">
        <v>71</v>
      </c>
      <c r="D16" s="9">
        <v>1957</v>
      </c>
      <c r="E16" s="14">
        <v>43698</v>
      </c>
      <c r="F16" s="39">
        <v>187.2</v>
      </c>
      <c r="G16" s="39">
        <v>18</v>
      </c>
      <c r="H16" s="14">
        <v>45291</v>
      </c>
    </row>
    <row r="17" spans="1:8" ht="45">
      <c r="A17" s="9">
        <v>9</v>
      </c>
      <c r="B17" s="9" t="s">
        <v>57</v>
      </c>
      <c r="C17" s="29" t="s">
        <v>72</v>
      </c>
      <c r="D17" s="9">
        <v>1872</v>
      </c>
      <c r="E17" s="14">
        <v>43725</v>
      </c>
      <c r="F17" s="39">
        <v>160.19999999999999</v>
      </c>
      <c r="G17" s="39">
        <v>7</v>
      </c>
      <c r="H17" s="14">
        <v>45291</v>
      </c>
    </row>
    <row r="18" spans="1:8" ht="45">
      <c r="A18" s="9">
        <v>10</v>
      </c>
      <c r="B18" s="9" t="s">
        <v>57</v>
      </c>
      <c r="C18" s="29" t="s">
        <v>73</v>
      </c>
      <c r="D18" s="9">
        <v>1912</v>
      </c>
      <c r="E18" s="14">
        <v>43725</v>
      </c>
      <c r="F18" s="40">
        <v>118.9</v>
      </c>
      <c r="G18" s="39">
        <v>15</v>
      </c>
      <c r="H18" s="14">
        <v>45291</v>
      </c>
    </row>
    <row r="19" spans="1:8" ht="45">
      <c r="A19" s="9">
        <v>11</v>
      </c>
      <c r="B19" s="9" t="s">
        <v>57</v>
      </c>
      <c r="C19" s="29" t="s">
        <v>74</v>
      </c>
      <c r="D19" s="9">
        <v>1912</v>
      </c>
      <c r="E19" s="14">
        <v>43725</v>
      </c>
      <c r="F19" s="39">
        <v>85.3</v>
      </c>
      <c r="G19" s="39">
        <v>11</v>
      </c>
      <c r="H19" s="14">
        <v>45291</v>
      </c>
    </row>
    <row r="20" spans="1:8" ht="45">
      <c r="A20" s="9">
        <v>12</v>
      </c>
      <c r="B20" s="9" t="s">
        <v>57</v>
      </c>
      <c r="C20" s="29" t="s">
        <v>75</v>
      </c>
      <c r="D20" s="9">
        <v>1912</v>
      </c>
      <c r="E20" s="14">
        <v>43777</v>
      </c>
      <c r="F20" s="39">
        <v>116.8</v>
      </c>
      <c r="G20" s="39">
        <v>5</v>
      </c>
      <c r="H20" s="14">
        <v>45291</v>
      </c>
    </row>
    <row r="21" spans="1:8" ht="45">
      <c r="A21" s="9">
        <v>13</v>
      </c>
      <c r="B21" s="9" t="s">
        <v>57</v>
      </c>
      <c r="C21" s="30" t="s">
        <v>76</v>
      </c>
      <c r="D21" s="9">
        <v>1894</v>
      </c>
      <c r="E21" s="14">
        <v>43826</v>
      </c>
      <c r="F21" s="39">
        <v>94.3</v>
      </c>
      <c r="G21" s="39">
        <v>3</v>
      </c>
      <c r="H21" s="14">
        <v>45291</v>
      </c>
    </row>
    <row r="22" spans="1:8" ht="45">
      <c r="A22" s="9">
        <v>14</v>
      </c>
      <c r="B22" s="9" t="s">
        <v>57</v>
      </c>
      <c r="C22" s="31" t="s">
        <v>77</v>
      </c>
      <c r="D22" s="9">
        <v>1883</v>
      </c>
      <c r="E22" s="14">
        <v>43874</v>
      </c>
      <c r="F22" s="39">
        <v>102.8</v>
      </c>
      <c r="G22" s="39">
        <v>9</v>
      </c>
      <c r="H22" s="14">
        <v>45291</v>
      </c>
    </row>
    <row r="23" spans="1:8" ht="45">
      <c r="A23" s="9">
        <v>15</v>
      </c>
      <c r="B23" s="9" t="s">
        <v>57</v>
      </c>
      <c r="C23" s="31" t="s">
        <v>78</v>
      </c>
      <c r="D23" s="9">
        <v>1941</v>
      </c>
      <c r="E23" s="14">
        <v>43915</v>
      </c>
      <c r="F23" s="40">
        <v>480</v>
      </c>
      <c r="G23" s="39">
        <v>23</v>
      </c>
      <c r="H23" s="14">
        <v>45291</v>
      </c>
    </row>
    <row r="24" spans="1:8" ht="45">
      <c r="A24" s="9">
        <v>16</v>
      </c>
      <c r="B24" s="9" t="s">
        <v>57</v>
      </c>
      <c r="C24" s="31" t="s">
        <v>79</v>
      </c>
      <c r="D24" s="9">
        <v>1960</v>
      </c>
      <c r="E24" s="14">
        <v>43964</v>
      </c>
      <c r="F24" s="39">
        <v>113.6</v>
      </c>
      <c r="G24" s="39">
        <v>7</v>
      </c>
      <c r="H24" s="14">
        <v>45291</v>
      </c>
    </row>
    <row r="25" spans="1:8" ht="45">
      <c r="A25" s="9">
        <v>17</v>
      </c>
      <c r="B25" s="9" t="s">
        <v>57</v>
      </c>
      <c r="C25" s="32" t="s">
        <v>80</v>
      </c>
      <c r="D25" s="9">
        <v>1927</v>
      </c>
      <c r="E25" s="14">
        <v>44074</v>
      </c>
      <c r="F25" s="39">
        <v>485.5</v>
      </c>
      <c r="G25" s="39">
        <v>20</v>
      </c>
      <c r="H25" s="14">
        <v>45291</v>
      </c>
    </row>
    <row r="26" spans="1:8" ht="45">
      <c r="A26" s="9">
        <v>18</v>
      </c>
      <c r="B26" s="9" t="s">
        <v>57</v>
      </c>
      <c r="C26" s="32" t="s">
        <v>81</v>
      </c>
      <c r="D26" s="9">
        <v>1932</v>
      </c>
      <c r="E26" s="14">
        <v>44112</v>
      </c>
      <c r="F26" s="39">
        <v>426.5</v>
      </c>
      <c r="G26" s="39">
        <v>28</v>
      </c>
      <c r="H26" s="14">
        <v>45291</v>
      </c>
    </row>
    <row r="27" spans="1:8" ht="45">
      <c r="A27" s="9">
        <v>19</v>
      </c>
      <c r="B27" s="9" t="s">
        <v>57</v>
      </c>
      <c r="C27" s="31" t="s">
        <v>82</v>
      </c>
      <c r="D27" s="9">
        <v>1959</v>
      </c>
      <c r="E27" s="14">
        <v>44123</v>
      </c>
      <c r="F27" s="39">
        <v>262.89999999999998</v>
      </c>
      <c r="G27" s="39">
        <v>9</v>
      </c>
      <c r="H27" s="14">
        <v>45291</v>
      </c>
    </row>
    <row r="28" spans="1:8" ht="45">
      <c r="A28" s="9">
        <v>20</v>
      </c>
      <c r="B28" s="9" t="s">
        <v>57</v>
      </c>
      <c r="C28" s="33" t="s">
        <v>83</v>
      </c>
      <c r="D28" s="9">
        <v>1956</v>
      </c>
      <c r="E28" s="14">
        <v>44123</v>
      </c>
      <c r="F28" s="39">
        <v>165.6</v>
      </c>
      <c r="G28" s="39">
        <v>8</v>
      </c>
      <c r="H28" s="14">
        <v>45291</v>
      </c>
    </row>
    <row r="29" spans="1:8" ht="45">
      <c r="A29" s="9">
        <v>21</v>
      </c>
      <c r="B29" s="9" t="s">
        <v>57</v>
      </c>
      <c r="C29" s="33" t="s">
        <v>85</v>
      </c>
      <c r="D29" s="9">
        <v>1932</v>
      </c>
      <c r="E29" s="14">
        <v>44230</v>
      </c>
      <c r="F29" s="39">
        <v>340.6</v>
      </c>
      <c r="G29" s="39">
        <v>37</v>
      </c>
      <c r="H29" s="14">
        <v>45657</v>
      </c>
    </row>
    <row r="30" spans="1:8" ht="41.25" customHeight="1">
      <c r="A30" s="9">
        <v>22</v>
      </c>
      <c r="B30" s="9" t="s">
        <v>57</v>
      </c>
      <c r="C30" s="31" t="s">
        <v>97</v>
      </c>
      <c r="D30" s="9">
        <v>1912</v>
      </c>
      <c r="E30" s="14">
        <v>44347</v>
      </c>
      <c r="F30" s="39">
        <v>113.6</v>
      </c>
      <c r="G30" s="39">
        <v>7</v>
      </c>
      <c r="H30" s="14">
        <v>45657</v>
      </c>
    </row>
    <row r="31" spans="1:8" ht="45">
      <c r="A31" s="9">
        <v>23</v>
      </c>
      <c r="B31" s="9" t="s">
        <v>57</v>
      </c>
      <c r="C31" s="33" t="s">
        <v>86</v>
      </c>
      <c r="D31" s="9">
        <v>1914</v>
      </c>
      <c r="E31" s="14">
        <v>44432</v>
      </c>
      <c r="F31" s="39">
        <v>90.5</v>
      </c>
      <c r="G31" s="39">
        <v>4</v>
      </c>
      <c r="H31" s="14">
        <v>45657</v>
      </c>
    </row>
    <row r="32" spans="1:8" ht="45">
      <c r="A32" s="9">
        <v>24</v>
      </c>
      <c r="B32" s="9" t="s">
        <v>57</v>
      </c>
      <c r="C32" s="33" t="s">
        <v>87</v>
      </c>
      <c r="D32" s="9">
        <v>1960</v>
      </c>
      <c r="E32" s="14">
        <v>44454</v>
      </c>
      <c r="F32" s="39">
        <v>441.9</v>
      </c>
      <c r="G32" s="39">
        <v>12</v>
      </c>
      <c r="H32" s="14">
        <v>45657</v>
      </c>
    </row>
    <row r="33" spans="1:8" ht="45">
      <c r="A33" s="9">
        <v>25</v>
      </c>
      <c r="B33" s="9" t="s">
        <v>57</v>
      </c>
      <c r="C33" s="33" t="s">
        <v>88</v>
      </c>
      <c r="D33" s="9">
        <v>1958</v>
      </c>
      <c r="E33" s="14">
        <v>44454</v>
      </c>
      <c r="F33" s="40">
        <v>201</v>
      </c>
      <c r="G33" s="39">
        <v>7</v>
      </c>
      <c r="H33" s="14">
        <v>45657</v>
      </c>
    </row>
    <row r="34" spans="1:8" ht="42" customHeight="1">
      <c r="A34" s="9">
        <v>26</v>
      </c>
      <c r="B34" s="9" t="s">
        <v>57</v>
      </c>
      <c r="C34" s="33" t="s">
        <v>98</v>
      </c>
      <c r="D34" s="9">
        <v>1954</v>
      </c>
      <c r="E34" s="14">
        <v>44497</v>
      </c>
      <c r="F34" s="40">
        <v>275.8</v>
      </c>
      <c r="G34" s="39">
        <v>21</v>
      </c>
      <c r="H34" s="14">
        <v>45657</v>
      </c>
    </row>
    <row r="35" spans="1:8" ht="45">
      <c r="A35" s="9">
        <v>27</v>
      </c>
      <c r="B35" s="9" t="s">
        <v>57</v>
      </c>
      <c r="C35" s="33" t="s">
        <v>89</v>
      </c>
      <c r="D35" s="9">
        <v>1875</v>
      </c>
      <c r="E35" s="14">
        <v>44560</v>
      </c>
      <c r="F35" s="39">
        <v>212.2</v>
      </c>
      <c r="G35" s="39">
        <v>10</v>
      </c>
      <c r="H35" s="14">
        <v>45657</v>
      </c>
    </row>
    <row r="36" spans="1:8">
      <c r="A36" s="21"/>
      <c r="B36" s="21"/>
      <c r="C36" s="21"/>
      <c r="D36" s="21"/>
      <c r="E36" s="22"/>
      <c r="F36" s="21"/>
      <c r="G36" s="21"/>
      <c r="H36" s="22"/>
    </row>
    <row r="37" spans="1:8" ht="18.75">
      <c r="A37" s="1"/>
      <c r="B37" s="17" t="s">
        <v>61</v>
      </c>
      <c r="C37" s="1"/>
      <c r="D37" s="1"/>
      <c r="E37" s="1"/>
      <c r="F37" s="1"/>
      <c r="G37" s="1"/>
      <c r="H37" s="1"/>
    </row>
    <row r="38" spans="1:8">
      <c r="A38" s="1"/>
      <c r="B38" s="1"/>
      <c r="C38" s="1"/>
      <c r="D38" s="1"/>
      <c r="E38" s="1"/>
      <c r="F38" s="1"/>
      <c r="G38" s="1"/>
      <c r="H38" s="1"/>
    </row>
  </sheetData>
  <mergeCells count="6">
    <mergeCell ref="A8:C8"/>
    <mergeCell ref="A3:H3"/>
    <mergeCell ref="F5:G5"/>
    <mergeCell ref="C5:C6"/>
    <mergeCell ref="B5:B6"/>
    <mergeCell ref="A5:A6"/>
  </mergeCells>
  <pageMargins left="0.2" right="0.2" top="0.38" bottom="0.41" header="0.31496062992125984" footer="0.31496062992125984"/>
  <pageSetup paperSize="9" scale="5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W20"/>
  <sheetViews>
    <sheetView topLeftCell="E1" zoomScale="80" zoomScaleNormal="80" workbookViewId="0">
      <selection activeCell="F18" sqref="F18:F20"/>
    </sheetView>
  </sheetViews>
  <sheetFormatPr defaultRowHeight="15"/>
  <cols>
    <col min="1" max="1" width="9.28515625" bestFit="1" customWidth="1"/>
    <col min="2" max="2" width="22.140625" customWidth="1"/>
    <col min="3" max="3" width="9.7109375" bestFit="1" customWidth="1"/>
    <col min="4" max="4" width="9.85546875" bestFit="1" customWidth="1"/>
    <col min="5" max="5" width="9.7109375" bestFit="1" customWidth="1"/>
    <col min="6" max="6" width="14.5703125" customWidth="1"/>
    <col min="7" max="10" width="9.42578125" bestFit="1" customWidth="1"/>
    <col min="11" max="11" width="14.85546875" bestFit="1" customWidth="1"/>
    <col min="12" max="12" width="9.42578125" bestFit="1" customWidth="1"/>
    <col min="13" max="13" width="12.7109375" bestFit="1" customWidth="1"/>
    <col min="14" max="14" width="9.42578125" bestFit="1" customWidth="1"/>
    <col min="15" max="15" width="16" customWidth="1"/>
    <col min="16" max="16" width="9.42578125" bestFit="1" customWidth="1"/>
    <col min="17" max="17" width="14.5703125" customWidth="1"/>
    <col min="18" max="18" width="9.42578125" bestFit="1" customWidth="1"/>
    <col min="19" max="19" width="13.5703125" bestFit="1" customWidth="1"/>
    <col min="20" max="20" width="16.140625" customWidth="1"/>
    <col min="21" max="21" width="15.5703125" customWidth="1"/>
    <col min="22" max="22" width="14.7109375" customWidth="1"/>
  </cols>
  <sheetData>
    <row r="1" spans="1:23">
      <c r="P1" s="56" t="s">
        <v>59</v>
      </c>
      <c r="Q1" s="56"/>
      <c r="R1" s="56"/>
      <c r="S1" s="56"/>
    </row>
    <row r="3" spans="1:23" ht="51" customHeight="1">
      <c r="A3" s="65" t="s">
        <v>90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</row>
    <row r="4" spans="1:2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23" ht="143.25" customHeight="1">
      <c r="A5" s="54" t="s">
        <v>15</v>
      </c>
      <c r="B5" s="54" t="s">
        <v>16</v>
      </c>
      <c r="C5" s="66" t="s">
        <v>17</v>
      </c>
      <c r="D5" s="53" t="s">
        <v>58</v>
      </c>
      <c r="E5" s="53"/>
      <c r="F5" s="53"/>
      <c r="G5" s="53"/>
      <c r="H5" s="53"/>
      <c r="I5" s="53" t="s">
        <v>31</v>
      </c>
      <c r="J5" s="53"/>
      <c r="K5" s="53"/>
      <c r="L5" s="53"/>
      <c r="M5" s="53"/>
      <c r="N5" s="53"/>
      <c r="O5" s="53"/>
      <c r="P5" s="53"/>
      <c r="Q5" s="53"/>
      <c r="R5" s="53"/>
      <c r="S5" s="53"/>
    </row>
    <row r="6" spans="1:23" ht="30" customHeight="1">
      <c r="A6" s="69"/>
      <c r="B6" s="69"/>
      <c r="C6" s="67"/>
      <c r="D6" s="66" t="s">
        <v>18</v>
      </c>
      <c r="E6" s="53" t="s">
        <v>19</v>
      </c>
      <c r="F6" s="53"/>
      <c r="G6" s="53"/>
      <c r="H6" s="53"/>
      <c r="I6" s="53" t="s">
        <v>18</v>
      </c>
      <c r="J6" s="53"/>
      <c r="K6" s="53"/>
      <c r="L6" s="53" t="s">
        <v>19</v>
      </c>
      <c r="M6" s="53"/>
      <c r="N6" s="53"/>
      <c r="O6" s="53"/>
      <c r="P6" s="53"/>
      <c r="Q6" s="53"/>
      <c r="R6" s="53"/>
      <c r="S6" s="53"/>
    </row>
    <row r="7" spans="1:23" ht="111.75" customHeight="1">
      <c r="A7" s="69"/>
      <c r="B7" s="69"/>
      <c r="C7" s="67"/>
      <c r="D7" s="67"/>
      <c r="E7" s="57" t="s">
        <v>20</v>
      </c>
      <c r="F7" s="57"/>
      <c r="G7" s="57" t="s">
        <v>30</v>
      </c>
      <c r="H7" s="57" t="s">
        <v>21</v>
      </c>
      <c r="I7" s="53"/>
      <c r="J7" s="53"/>
      <c r="K7" s="53"/>
      <c r="L7" s="57" t="s">
        <v>22</v>
      </c>
      <c r="M7" s="57"/>
      <c r="N7" s="58" t="s">
        <v>23</v>
      </c>
      <c r="O7" s="59"/>
      <c r="P7" s="59"/>
      <c r="Q7" s="60"/>
      <c r="R7" s="61" t="s">
        <v>26</v>
      </c>
      <c r="S7" s="62"/>
    </row>
    <row r="8" spans="1:23" ht="124.5" customHeight="1">
      <c r="A8" s="69"/>
      <c r="B8" s="69"/>
      <c r="C8" s="67"/>
      <c r="D8" s="68"/>
      <c r="E8" s="57"/>
      <c r="F8" s="57"/>
      <c r="G8" s="57"/>
      <c r="H8" s="57"/>
      <c r="I8" s="53"/>
      <c r="J8" s="53"/>
      <c r="K8" s="53"/>
      <c r="L8" s="57"/>
      <c r="M8" s="57"/>
      <c r="N8" s="57" t="s">
        <v>24</v>
      </c>
      <c r="O8" s="57"/>
      <c r="P8" s="57" t="s">
        <v>25</v>
      </c>
      <c r="Q8" s="57"/>
      <c r="R8" s="63"/>
      <c r="S8" s="64"/>
    </row>
    <row r="9" spans="1:23" ht="76.5" customHeight="1">
      <c r="A9" s="69"/>
      <c r="B9" s="69"/>
      <c r="C9" s="68"/>
      <c r="D9" s="10" t="s">
        <v>27</v>
      </c>
      <c r="E9" s="10" t="s">
        <v>27</v>
      </c>
      <c r="F9" s="10" t="s">
        <v>28</v>
      </c>
      <c r="G9" s="10" t="s">
        <v>27</v>
      </c>
      <c r="H9" s="10" t="s">
        <v>27</v>
      </c>
      <c r="I9" s="10" t="s">
        <v>27</v>
      </c>
      <c r="J9" s="10" t="s">
        <v>29</v>
      </c>
      <c r="K9" s="10" t="s">
        <v>28</v>
      </c>
      <c r="L9" s="10" t="s">
        <v>29</v>
      </c>
      <c r="M9" s="10" t="s">
        <v>28</v>
      </c>
      <c r="N9" s="10" t="s">
        <v>29</v>
      </c>
      <c r="O9" s="10" t="s">
        <v>28</v>
      </c>
      <c r="P9" s="10" t="s">
        <v>29</v>
      </c>
      <c r="Q9" s="10" t="s">
        <v>28</v>
      </c>
      <c r="R9" s="10" t="s">
        <v>29</v>
      </c>
      <c r="S9" s="10" t="s">
        <v>28</v>
      </c>
    </row>
    <row r="10" spans="1:23" ht="34.5" customHeight="1">
      <c r="A10" s="55"/>
      <c r="B10" s="55"/>
      <c r="C10" s="10" t="s">
        <v>1</v>
      </c>
      <c r="D10" s="10" t="s">
        <v>1</v>
      </c>
      <c r="E10" s="10" t="s">
        <v>1</v>
      </c>
      <c r="F10" s="10" t="s">
        <v>3</v>
      </c>
      <c r="G10" s="10" t="s">
        <v>1</v>
      </c>
      <c r="H10" s="10" t="s">
        <v>1</v>
      </c>
      <c r="I10" s="10" t="s">
        <v>1</v>
      </c>
      <c r="J10" s="10" t="s">
        <v>1</v>
      </c>
      <c r="K10" s="10" t="s">
        <v>3</v>
      </c>
      <c r="L10" s="10" t="s">
        <v>1</v>
      </c>
      <c r="M10" s="10" t="s">
        <v>3</v>
      </c>
      <c r="N10" s="10" t="s">
        <v>1</v>
      </c>
      <c r="O10" s="10" t="s">
        <v>3</v>
      </c>
      <c r="P10" s="10" t="s">
        <v>1</v>
      </c>
      <c r="Q10" s="10" t="s">
        <v>3</v>
      </c>
      <c r="R10" s="10" t="s">
        <v>1</v>
      </c>
      <c r="S10" s="10" t="s">
        <v>3</v>
      </c>
    </row>
    <row r="11" spans="1:23">
      <c r="A11" s="9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9">
        <v>7</v>
      </c>
      <c r="H11" s="9">
        <v>8</v>
      </c>
      <c r="I11" s="9">
        <v>9</v>
      </c>
      <c r="J11" s="9">
        <v>10</v>
      </c>
      <c r="K11" s="9">
        <v>11</v>
      </c>
      <c r="L11" s="9">
        <v>12</v>
      </c>
      <c r="M11" s="9">
        <v>13</v>
      </c>
      <c r="N11" s="9">
        <v>14</v>
      </c>
      <c r="O11" s="9">
        <v>15</v>
      </c>
      <c r="P11" s="9">
        <v>16</v>
      </c>
      <c r="Q11" s="9">
        <v>17</v>
      </c>
      <c r="R11" s="9">
        <v>18</v>
      </c>
      <c r="S11" s="9">
        <v>19</v>
      </c>
    </row>
    <row r="12" spans="1:23" ht="105">
      <c r="A12" s="7"/>
      <c r="B12" s="7" t="s">
        <v>32</v>
      </c>
      <c r="C12" s="15">
        <f t="shared" ref="C12:K12" si="0">SUM(C13:C14)</f>
        <v>6051.7000000000007</v>
      </c>
      <c r="D12" s="15">
        <f t="shared" si="0"/>
        <v>3987</v>
      </c>
      <c r="E12" s="15">
        <f t="shared" si="0"/>
        <v>3987</v>
      </c>
      <c r="F12" s="15">
        <f t="shared" si="0"/>
        <v>222111343.49000001</v>
      </c>
      <c r="G12" s="15">
        <f t="shared" si="0"/>
        <v>0</v>
      </c>
      <c r="H12" s="15">
        <f t="shared" si="0"/>
        <v>0</v>
      </c>
      <c r="I12" s="15">
        <f t="shared" si="0"/>
        <v>2064.7000000000003</v>
      </c>
      <c r="J12" s="15">
        <f t="shared" si="0"/>
        <v>2391.5</v>
      </c>
      <c r="K12" s="15">
        <f t="shared" si="0"/>
        <v>145133612.69</v>
      </c>
      <c r="L12" s="15">
        <v>0</v>
      </c>
      <c r="M12" s="15">
        <v>0</v>
      </c>
      <c r="N12" s="15">
        <f t="shared" ref="N12:S12" si="1">SUM(N13:N14)</f>
        <v>1657.1999999999998</v>
      </c>
      <c r="O12" s="15">
        <f t="shared" si="1"/>
        <v>104212005.2</v>
      </c>
      <c r="P12" s="15">
        <f t="shared" si="1"/>
        <v>426.7</v>
      </c>
      <c r="Q12" s="15">
        <f t="shared" si="1"/>
        <v>26232730.989999998</v>
      </c>
      <c r="R12" s="15">
        <f t="shared" si="1"/>
        <v>307.60000000000002</v>
      </c>
      <c r="S12" s="15">
        <f t="shared" si="1"/>
        <v>14688876.5</v>
      </c>
    </row>
    <row r="13" spans="1:23" ht="30">
      <c r="A13" s="7"/>
      <c r="B13" s="7" t="s">
        <v>91</v>
      </c>
      <c r="C13" s="15">
        <f>D13+I13</f>
        <v>4376.1000000000004</v>
      </c>
      <c r="D13" s="15">
        <v>2579.6999999999998</v>
      </c>
      <c r="E13" s="15">
        <v>2579.6999999999998</v>
      </c>
      <c r="F13" s="15">
        <v>123571993.5</v>
      </c>
      <c r="G13" s="15">
        <v>0</v>
      </c>
      <c r="H13" s="15">
        <v>0</v>
      </c>
      <c r="I13" s="15">
        <v>1796.4</v>
      </c>
      <c r="J13" s="15">
        <f>N13+P13+R13</f>
        <v>1993.8</v>
      </c>
      <c r="K13" s="15">
        <f>O13+Q13+S13</f>
        <v>116921987.48999999</v>
      </c>
      <c r="L13" s="15">
        <v>0</v>
      </c>
      <c r="M13" s="15">
        <v>0</v>
      </c>
      <c r="N13" s="15">
        <v>1293.0999999999999</v>
      </c>
      <c r="O13" s="15">
        <v>78134435</v>
      </c>
      <c r="P13" s="15">
        <v>426.7</v>
      </c>
      <c r="Q13" s="15">
        <v>26232730.989999998</v>
      </c>
      <c r="R13" s="15">
        <v>274</v>
      </c>
      <c r="S13" s="15">
        <v>12554821.5</v>
      </c>
      <c r="T13" s="42">
        <f>F13+K13+S13</f>
        <v>253048802.49000001</v>
      </c>
      <c r="U13" s="42">
        <f>T13*64.55%</f>
        <v>163343002.00729498</v>
      </c>
      <c r="V13" s="42">
        <f>T13-U13</f>
        <v>89705800.482705027</v>
      </c>
      <c r="W13" s="43"/>
    </row>
    <row r="14" spans="1:23" ht="30">
      <c r="A14" s="7"/>
      <c r="B14" s="7" t="s">
        <v>92</v>
      </c>
      <c r="C14" s="15">
        <f>D14+I14</f>
        <v>1675.6</v>
      </c>
      <c r="D14" s="15">
        <v>1407.3</v>
      </c>
      <c r="E14" s="15">
        <v>1407.3</v>
      </c>
      <c r="F14" s="41">
        <v>98539349.989999995</v>
      </c>
      <c r="G14" s="15">
        <v>0</v>
      </c>
      <c r="H14" s="15">
        <v>0</v>
      </c>
      <c r="I14" s="15">
        <v>268.3</v>
      </c>
      <c r="J14" s="15">
        <f>N14+R14</f>
        <v>397.70000000000005</v>
      </c>
      <c r="K14" s="15">
        <f>O14+S14</f>
        <v>28211625.199999999</v>
      </c>
      <c r="L14" s="15">
        <v>0</v>
      </c>
      <c r="M14" s="15">
        <v>0</v>
      </c>
      <c r="N14" s="15">
        <v>364.1</v>
      </c>
      <c r="O14" s="34">
        <v>26077570.199999999</v>
      </c>
      <c r="P14" s="15">
        <v>0</v>
      </c>
      <c r="Q14" s="15">
        <v>0</v>
      </c>
      <c r="R14" s="15">
        <v>33.6</v>
      </c>
      <c r="S14" s="15">
        <v>2134055</v>
      </c>
      <c r="T14" s="42">
        <f>F14+K14+S14</f>
        <v>128885030.19</v>
      </c>
      <c r="U14" s="42">
        <f>T14*63.4%</f>
        <v>81713109.140459999</v>
      </c>
      <c r="V14" s="42">
        <f t="shared" ref="V14" si="2">T14-U14</f>
        <v>47171921.049539998</v>
      </c>
      <c r="W14" s="43"/>
    </row>
    <row r="15" spans="1:23">
      <c r="T15" s="43"/>
      <c r="U15" s="43"/>
      <c r="V15" s="43"/>
      <c r="W15" s="43"/>
    </row>
    <row r="16" spans="1:23">
      <c r="F16" s="16"/>
      <c r="T16" s="43"/>
      <c r="U16" s="43"/>
      <c r="V16" s="43"/>
      <c r="W16" s="43"/>
    </row>
    <row r="17" spans="2:6" ht="18.75">
      <c r="B17" s="17" t="s">
        <v>62</v>
      </c>
      <c r="F17" s="16"/>
    </row>
    <row r="18" spans="2:6">
      <c r="F18" s="16"/>
    </row>
    <row r="19" spans="2:6">
      <c r="F19" s="16"/>
    </row>
    <row r="20" spans="2:6">
      <c r="F20" s="16"/>
    </row>
  </sheetData>
  <mergeCells count="19">
    <mergeCell ref="A5:A10"/>
    <mergeCell ref="B5:B10"/>
    <mergeCell ref="C5:C9"/>
    <mergeCell ref="P1:S1"/>
    <mergeCell ref="E7:F8"/>
    <mergeCell ref="I6:K8"/>
    <mergeCell ref="L7:M8"/>
    <mergeCell ref="N8:O8"/>
    <mergeCell ref="N7:Q7"/>
    <mergeCell ref="P8:Q8"/>
    <mergeCell ref="R7:S8"/>
    <mergeCell ref="A3:S3"/>
    <mergeCell ref="D5:H5"/>
    <mergeCell ref="I5:S5"/>
    <mergeCell ref="E6:H6"/>
    <mergeCell ref="D6:D8"/>
    <mergeCell ref="G7:G8"/>
    <mergeCell ref="H7:H8"/>
    <mergeCell ref="L6:S6"/>
  </mergeCells>
  <pageMargins left="0.7" right="0.7" top="0.75" bottom="0.75" header="0.3" footer="0.3"/>
  <pageSetup paperSize="9" scale="57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15"/>
  <sheetViews>
    <sheetView topLeftCell="A7" zoomScale="80" zoomScaleNormal="80" workbookViewId="0">
      <selection activeCell="J12" sqref="J12"/>
    </sheetView>
  </sheetViews>
  <sheetFormatPr defaultRowHeight="15"/>
  <cols>
    <col min="1" max="1" width="9.28515625" bestFit="1" customWidth="1"/>
    <col min="2" max="2" width="30.85546875" customWidth="1"/>
    <col min="3" max="7" width="9.28515625" bestFit="1" customWidth="1"/>
    <col min="8" max="8" width="10.85546875" customWidth="1"/>
    <col min="9" max="9" width="10.140625" customWidth="1"/>
    <col min="10" max="10" width="16.42578125" customWidth="1"/>
    <col min="11" max="11" width="15.42578125" customWidth="1"/>
    <col min="12" max="12" width="14.28515625" customWidth="1"/>
    <col min="13" max="13" width="12.42578125" bestFit="1" customWidth="1"/>
    <col min="14" max="19" width="9.28515625" bestFit="1" customWidth="1"/>
  </cols>
  <sheetData>
    <row r="1" spans="1:19">
      <c r="R1" s="56" t="s">
        <v>60</v>
      </c>
      <c r="S1" s="56"/>
    </row>
    <row r="3" spans="1:19" ht="15.75">
      <c r="A3" s="52" t="s">
        <v>93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</row>
    <row r="4" spans="1:19" ht="15.7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 s="11" customFormat="1" ht="105" customHeight="1">
      <c r="A5" s="73" t="s">
        <v>15</v>
      </c>
      <c r="B5" s="73" t="s">
        <v>16</v>
      </c>
      <c r="C5" s="70" t="s">
        <v>33</v>
      </c>
      <c r="D5" s="70" t="s">
        <v>34</v>
      </c>
      <c r="E5" s="70"/>
      <c r="F5" s="70"/>
      <c r="G5" s="71" t="s">
        <v>37</v>
      </c>
      <c r="H5" s="71"/>
      <c r="I5" s="71"/>
      <c r="J5" s="71" t="s">
        <v>38</v>
      </c>
      <c r="K5" s="71"/>
      <c r="L5" s="71"/>
      <c r="M5" s="71"/>
      <c r="N5" s="70" t="s">
        <v>43</v>
      </c>
      <c r="O5" s="70"/>
      <c r="P5" s="70"/>
      <c r="Q5" s="70" t="s">
        <v>46</v>
      </c>
      <c r="R5" s="70"/>
      <c r="S5" s="70"/>
    </row>
    <row r="6" spans="1:19" s="11" customFormat="1" ht="105" customHeight="1">
      <c r="A6" s="74"/>
      <c r="B6" s="74"/>
      <c r="C6" s="70"/>
      <c r="D6" s="70" t="s">
        <v>18</v>
      </c>
      <c r="E6" s="70" t="s">
        <v>19</v>
      </c>
      <c r="F6" s="70"/>
      <c r="G6" s="70" t="s">
        <v>18</v>
      </c>
      <c r="H6" s="70" t="s">
        <v>19</v>
      </c>
      <c r="I6" s="70"/>
      <c r="J6" s="72" t="s">
        <v>39</v>
      </c>
      <c r="K6" s="72" t="s">
        <v>19</v>
      </c>
      <c r="L6" s="72"/>
      <c r="M6" s="72"/>
      <c r="N6" s="72" t="s">
        <v>39</v>
      </c>
      <c r="O6" s="72" t="s">
        <v>19</v>
      </c>
      <c r="P6" s="72"/>
      <c r="Q6" s="72" t="s">
        <v>39</v>
      </c>
      <c r="R6" s="72" t="s">
        <v>19</v>
      </c>
      <c r="S6" s="72"/>
    </row>
    <row r="7" spans="1:19" s="11" customFormat="1" ht="220.5">
      <c r="A7" s="74"/>
      <c r="B7" s="74"/>
      <c r="C7" s="70"/>
      <c r="D7" s="70"/>
      <c r="E7" s="3" t="s">
        <v>35</v>
      </c>
      <c r="F7" s="3" t="s">
        <v>36</v>
      </c>
      <c r="G7" s="70"/>
      <c r="H7" s="3" t="s">
        <v>35</v>
      </c>
      <c r="I7" s="3" t="s">
        <v>36</v>
      </c>
      <c r="J7" s="72"/>
      <c r="K7" s="3" t="s">
        <v>40</v>
      </c>
      <c r="L7" s="3" t="s">
        <v>41</v>
      </c>
      <c r="M7" s="3" t="s">
        <v>42</v>
      </c>
      <c r="N7" s="72"/>
      <c r="O7" s="3" t="s">
        <v>44</v>
      </c>
      <c r="P7" s="3" t="s">
        <v>45</v>
      </c>
      <c r="Q7" s="72"/>
      <c r="R7" s="3" t="s">
        <v>47</v>
      </c>
      <c r="S7" s="3" t="s">
        <v>48</v>
      </c>
    </row>
    <row r="8" spans="1:19" s="11" customFormat="1" ht="15.75">
      <c r="A8" s="75"/>
      <c r="B8" s="75"/>
      <c r="C8" s="12" t="s">
        <v>49</v>
      </c>
      <c r="D8" s="12" t="s">
        <v>2</v>
      </c>
      <c r="E8" s="12" t="s">
        <v>2</v>
      </c>
      <c r="F8" s="12" t="s">
        <v>2</v>
      </c>
      <c r="G8" s="12" t="s">
        <v>1</v>
      </c>
      <c r="H8" s="12" t="s">
        <v>1</v>
      </c>
      <c r="I8" s="12" t="s">
        <v>1</v>
      </c>
      <c r="J8" s="12" t="s">
        <v>3</v>
      </c>
      <c r="K8" s="12" t="s">
        <v>3</v>
      </c>
      <c r="L8" s="12" t="s">
        <v>3</v>
      </c>
      <c r="M8" s="12" t="s">
        <v>3</v>
      </c>
      <c r="N8" s="12" t="s">
        <v>3</v>
      </c>
      <c r="O8" s="12" t="s">
        <v>3</v>
      </c>
      <c r="P8" s="12" t="s">
        <v>3</v>
      </c>
      <c r="Q8" s="12" t="s">
        <v>3</v>
      </c>
      <c r="R8" s="12" t="s">
        <v>3</v>
      </c>
      <c r="S8" s="12" t="s">
        <v>3</v>
      </c>
    </row>
    <row r="9" spans="1:19" s="11" customFormat="1" ht="15.75">
      <c r="A9" s="12">
        <v>1</v>
      </c>
      <c r="B9" s="12">
        <v>2</v>
      </c>
      <c r="C9" s="12">
        <v>3</v>
      </c>
      <c r="D9" s="12">
        <v>4</v>
      </c>
      <c r="E9" s="12">
        <v>5</v>
      </c>
      <c r="F9" s="12">
        <v>6</v>
      </c>
      <c r="G9" s="12">
        <v>7</v>
      </c>
      <c r="H9" s="12">
        <v>8</v>
      </c>
      <c r="I9" s="12">
        <v>9</v>
      </c>
      <c r="J9" s="12">
        <v>10</v>
      </c>
      <c r="K9" s="12">
        <v>11</v>
      </c>
      <c r="L9" s="12">
        <v>12</v>
      </c>
      <c r="M9" s="12">
        <v>13</v>
      </c>
      <c r="N9" s="12">
        <v>14</v>
      </c>
      <c r="O9" s="12">
        <v>15</v>
      </c>
      <c r="P9" s="12">
        <v>16</v>
      </c>
      <c r="Q9" s="12">
        <v>17</v>
      </c>
      <c r="R9" s="12">
        <v>18</v>
      </c>
      <c r="S9" s="12">
        <v>19</v>
      </c>
    </row>
    <row r="10" spans="1:19" ht="66" customHeight="1">
      <c r="A10" s="5"/>
      <c r="B10" s="7" t="s">
        <v>32</v>
      </c>
      <c r="C10" s="6">
        <f t="shared" ref="C10:M10" si="0">SUM(C11:C12)</f>
        <v>341</v>
      </c>
      <c r="D10" s="6">
        <f t="shared" si="0"/>
        <v>156</v>
      </c>
      <c r="E10" s="6">
        <f t="shared" si="0"/>
        <v>107</v>
      </c>
      <c r="F10" s="6">
        <f t="shared" si="0"/>
        <v>49</v>
      </c>
      <c r="G10" s="6">
        <f t="shared" si="0"/>
        <v>6051.7000000000007</v>
      </c>
      <c r="H10" s="6">
        <f t="shared" si="0"/>
        <v>4228.5</v>
      </c>
      <c r="I10" s="6">
        <f t="shared" si="0"/>
        <v>1823.1999999999998</v>
      </c>
      <c r="J10" s="37">
        <f t="shared" si="0"/>
        <v>367244956.18000001</v>
      </c>
      <c r="K10" s="37">
        <f t="shared" si="0"/>
        <v>229342796.99000001</v>
      </c>
      <c r="L10" s="37">
        <f t="shared" si="0"/>
        <v>128210159.19</v>
      </c>
      <c r="M10" s="37">
        <f t="shared" si="0"/>
        <v>9692000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</row>
    <row r="11" spans="1:19" s="48" customFormat="1">
      <c r="A11" s="44"/>
      <c r="B11" s="45" t="s">
        <v>91</v>
      </c>
      <c r="C11" s="46">
        <v>243</v>
      </c>
      <c r="D11" s="46">
        <f>SUM(E11:F11)</f>
        <v>113</v>
      </c>
      <c r="E11" s="46">
        <v>72</v>
      </c>
      <c r="F11" s="46">
        <v>41</v>
      </c>
      <c r="G11" s="46">
        <f>SUM(H11:I11)</f>
        <v>4376.1000000000004</v>
      </c>
      <c r="H11" s="35">
        <v>2789</v>
      </c>
      <c r="I11" s="35">
        <v>1587.1</v>
      </c>
      <c r="J11" s="47">
        <f>SUM(K11:M11)</f>
        <v>240493980.99000001</v>
      </c>
      <c r="K11" s="47">
        <v>148982678.72</v>
      </c>
      <c r="L11" s="47">
        <v>81819302.269999996</v>
      </c>
      <c r="M11" s="47">
        <v>9692000</v>
      </c>
      <c r="N11" s="46">
        <v>0</v>
      </c>
      <c r="O11" s="46">
        <v>0</v>
      </c>
      <c r="P11" s="46">
        <v>0</v>
      </c>
      <c r="Q11" s="46">
        <v>0</v>
      </c>
      <c r="R11" s="46">
        <v>0</v>
      </c>
      <c r="S11" s="46">
        <v>0</v>
      </c>
    </row>
    <row r="12" spans="1:19">
      <c r="A12" s="5"/>
      <c r="B12" s="7" t="s">
        <v>92</v>
      </c>
      <c r="C12" s="6">
        <v>98</v>
      </c>
      <c r="D12" s="6">
        <f t="shared" ref="D12" si="1">SUM(E12:F12)</f>
        <v>43</v>
      </c>
      <c r="E12" s="6">
        <v>35</v>
      </c>
      <c r="F12" s="6">
        <v>8</v>
      </c>
      <c r="G12" s="6">
        <f t="shared" ref="G12" si="2">SUM(H12:I12)</f>
        <v>1675.6</v>
      </c>
      <c r="H12" s="36">
        <v>1439.5</v>
      </c>
      <c r="I12" s="36">
        <v>236.1</v>
      </c>
      <c r="J12" s="37">
        <f>SUM(K12:M12)</f>
        <v>126750975.19</v>
      </c>
      <c r="K12" s="35">
        <v>80360118.269999996</v>
      </c>
      <c r="L12" s="35">
        <v>46390856.920000002</v>
      </c>
      <c r="M12" s="37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</row>
    <row r="15" spans="1:19" ht="18.75">
      <c r="B15" s="17" t="s">
        <v>62</v>
      </c>
    </row>
  </sheetData>
  <mergeCells count="20">
    <mergeCell ref="R1:S1"/>
    <mergeCell ref="N6:N7"/>
    <mergeCell ref="Q6:Q7"/>
    <mergeCell ref="O6:P6"/>
    <mergeCell ref="R6:S6"/>
    <mergeCell ref="N5:P5"/>
    <mergeCell ref="Q5:S5"/>
    <mergeCell ref="H6:I6"/>
    <mergeCell ref="G5:I5"/>
    <mergeCell ref="J5:M5"/>
    <mergeCell ref="K6:M6"/>
    <mergeCell ref="A3:S3"/>
    <mergeCell ref="B5:B8"/>
    <mergeCell ref="A5:A8"/>
    <mergeCell ref="C5:C7"/>
    <mergeCell ref="D6:D7"/>
    <mergeCell ref="G6:G7"/>
    <mergeCell ref="J6:J7"/>
    <mergeCell ref="D5:F5"/>
    <mergeCell ref="E6:F6"/>
  </mergeCells>
  <pageMargins left="0.49" right="0.28000000000000003" top="0.75" bottom="0.75" header="0.3" footer="0.3"/>
  <pageSetup paperSize="9" scale="61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N13"/>
  <sheetViews>
    <sheetView tabSelected="1" view="pageBreakPreview" zoomScale="90" zoomScaleSheetLayoutView="90" workbookViewId="0">
      <selection activeCell="L2" sqref="L2"/>
    </sheetView>
  </sheetViews>
  <sheetFormatPr defaultRowHeight="15"/>
  <cols>
    <col min="2" max="2" width="27.28515625" customWidth="1"/>
  </cols>
  <sheetData>
    <row r="1" spans="1:14">
      <c r="N1" s="19"/>
    </row>
    <row r="2" spans="1:14">
      <c r="L2" t="s">
        <v>99</v>
      </c>
    </row>
    <row r="3" spans="1:14">
      <c r="A3" s="80" t="s">
        <v>94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</row>
    <row r="4" spans="1:1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90" customHeight="1">
      <c r="A5" s="77" t="s">
        <v>15</v>
      </c>
      <c r="B5" s="54" t="s">
        <v>16</v>
      </c>
      <c r="C5" s="76" t="s">
        <v>27</v>
      </c>
      <c r="D5" s="76"/>
      <c r="E5" s="76"/>
      <c r="F5" s="76"/>
      <c r="G5" s="76"/>
      <c r="H5" s="76"/>
      <c r="I5" s="76" t="s">
        <v>55</v>
      </c>
      <c r="J5" s="76"/>
      <c r="K5" s="76"/>
      <c r="L5" s="76"/>
      <c r="M5" s="76"/>
      <c r="N5" s="76"/>
    </row>
    <row r="6" spans="1:14">
      <c r="A6" s="78"/>
      <c r="B6" s="69"/>
      <c r="C6" s="20" t="s">
        <v>50</v>
      </c>
      <c r="D6" s="20" t="s">
        <v>51</v>
      </c>
      <c r="E6" s="20" t="s">
        <v>52</v>
      </c>
      <c r="F6" s="20" t="s">
        <v>53</v>
      </c>
      <c r="G6" s="20" t="s">
        <v>95</v>
      </c>
      <c r="H6" s="13" t="s">
        <v>54</v>
      </c>
      <c r="I6" s="20" t="s">
        <v>50</v>
      </c>
      <c r="J6" s="20" t="s">
        <v>51</v>
      </c>
      <c r="K6" s="20" t="s">
        <v>52</v>
      </c>
      <c r="L6" s="20" t="s">
        <v>53</v>
      </c>
      <c r="M6" s="20" t="s">
        <v>95</v>
      </c>
      <c r="N6" s="13" t="s">
        <v>54</v>
      </c>
    </row>
    <row r="7" spans="1:14">
      <c r="A7" s="79"/>
      <c r="B7" s="55"/>
      <c r="C7" s="13" t="s">
        <v>1</v>
      </c>
      <c r="D7" s="13" t="s">
        <v>1</v>
      </c>
      <c r="E7" s="13" t="s">
        <v>1</v>
      </c>
      <c r="F7" s="13" t="s">
        <v>1</v>
      </c>
      <c r="G7" s="13" t="s">
        <v>1</v>
      </c>
      <c r="H7" s="13" t="s">
        <v>1</v>
      </c>
      <c r="I7" s="13" t="s">
        <v>56</v>
      </c>
      <c r="J7" s="13" t="s">
        <v>56</v>
      </c>
      <c r="K7" s="13" t="s">
        <v>56</v>
      </c>
      <c r="L7" s="13" t="s">
        <v>56</v>
      </c>
      <c r="M7" s="13" t="s">
        <v>56</v>
      </c>
      <c r="N7" s="13" t="s">
        <v>56</v>
      </c>
    </row>
    <row r="8" spans="1:14">
      <c r="A8" s="13">
        <v>1</v>
      </c>
      <c r="B8" s="13">
        <v>2</v>
      </c>
      <c r="C8" s="13">
        <v>3</v>
      </c>
      <c r="D8" s="13">
        <v>4</v>
      </c>
      <c r="E8" s="13">
        <v>5</v>
      </c>
      <c r="F8" s="13">
        <v>6</v>
      </c>
      <c r="G8" s="13">
        <v>7</v>
      </c>
      <c r="H8" s="13">
        <v>10</v>
      </c>
      <c r="I8" s="13">
        <v>11</v>
      </c>
      <c r="J8" s="13">
        <v>12</v>
      </c>
      <c r="K8" s="13">
        <v>13</v>
      </c>
      <c r="L8" s="13">
        <v>14</v>
      </c>
      <c r="M8" s="13">
        <v>15</v>
      </c>
      <c r="N8" s="13">
        <v>18</v>
      </c>
    </row>
    <row r="9" spans="1:14" ht="90.75" customHeight="1">
      <c r="A9" s="6"/>
      <c r="B9" s="7" t="s">
        <v>32</v>
      </c>
      <c r="C9" s="6">
        <f t="shared" ref="C9:N9" si="0">SUM(C10:C11)</f>
        <v>0</v>
      </c>
      <c r="D9" s="6">
        <f t="shared" si="0"/>
        <v>4376.1000000000004</v>
      </c>
      <c r="E9" s="6">
        <f t="shared" si="0"/>
        <v>1675.6</v>
      </c>
      <c r="F9" s="6">
        <f t="shared" si="0"/>
        <v>0</v>
      </c>
      <c r="G9" s="6">
        <f t="shared" si="0"/>
        <v>0</v>
      </c>
      <c r="H9" s="6">
        <f t="shared" si="0"/>
        <v>6051.7000000000007</v>
      </c>
      <c r="I9" s="6">
        <f t="shared" si="0"/>
        <v>0</v>
      </c>
      <c r="J9" s="6">
        <f t="shared" si="0"/>
        <v>243</v>
      </c>
      <c r="K9" s="6">
        <f t="shared" si="0"/>
        <v>98</v>
      </c>
      <c r="L9" s="6">
        <f t="shared" si="0"/>
        <v>0</v>
      </c>
      <c r="M9" s="6">
        <f t="shared" si="0"/>
        <v>0</v>
      </c>
      <c r="N9" s="6">
        <f t="shared" si="0"/>
        <v>341</v>
      </c>
    </row>
    <row r="10" spans="1:14" ht="19.5" customHeight="1">
      <c r="A10" s="6"/>
      <c r="B10" s="7" t="s">
        <v>91</v>
      </c>
      <c r="C10" s="6">
        <v>0</v>
      </c>
      <c r="D10" s="6">
        <v>4376.1000000000004</v>
      </c>
      <c r="E10" s="6">
        <v>0</v>
      </c>
      <c r="F10" s="6">
        <v>0</v>
      </c>
      <c r="G10" s="6">
        <v>0</v>
      </c>
      <c r="H10" s="6">
        <f>SUM(C10:G10)</f>
        <v>4376.1000000000004</v>
      </c>
      <c r="I10" s="6">
        <v>0</v>
      </c>
      <c r="J10" s="6">
        <v>243</v>
      </c>
      <c r="K10" s="6">
        <v>0</v>
      </c>
      <c r="L10" s="6">
        <v>0</v>
      </c>
      <c r="M10" s="6">
        <v>0</v>
      </c>
      <c r="N10" s="6">
        <f>SUM(I10:M10)</f>
        <v>243</v>
      </c>
    </row>
    <row r="11" spans="1:14" ht="19.5" customHeight="1">
      <c r="A11" s="6"/>
      <c r="B11" s="7" t="s">
        <v>92</v>
      </c>
      <c r="C11" s="6">
        <v>0</v>
      </c>
      <c r="D11" s="6">
        <v>0</v>
      </c>
      <c r="E11" s="6">
        <v>1675.6</v>
      </c>
      <c r="F11" s="6">
        <v>0</v>
      </c>
      <c r="G11" s="6">
        <v>0</v>
      </c>
      <c r="H11" s="6">
        <f>SUM(C11:G11)</f>
        <v>1675.6</v>
      </c>
      <c r="I11" s="6">
        <v>0</v>
      </c>
      <c r="J11" s="6">
        <v>0</v>
      </c>
      <c r="K11" s="6">
        <v>98</v>
      </c>
      <c r="L11" s="6">
        <v>0</v>
      </c>
      <c r="M11" s="6">
        <v>0</v>
      </c>
      <c r="N11" s="6">
        <f>SUM(I11:M11)</f>
        <v>98</v>
      </c>
    </row>
    <row r="13" spans="1:14" ht="18.75">
      <c r="B13" s="17" t="s">
        <v>96</v>
      </c>
    </row>
  </sheetData>
  <mergeCells count="5">
    <mergeCell ref="C5:H5"/>
    <mergeCell ref="I5:N5"/>
    <mergeCell ref="B5:B7"/>
    <mergeCell ref="A5:A7"/>
    <mergeCell ref="A3:N3"/>
  </mergeCells>
  <pageMargins left="0.7" right="0.7" top="0.75" bottom="0.75" header="0.3" footer="0.3"/>
  <pageSetup paperSize="9" scale="7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Приложение 1</vt:lpstr>
      <vt:lpstr>Приложение 2</vt:lpstr>
      <vt:lpstr>Приложение 3</vt:lpstr>
      <vt:lpstr>Приложение 4</vt:lpstr>
      <vt:lpstr>'Приложение 1'!Область_печати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Marina</cp:lastModifiedBy>
  <cp:lastPrinted>2008-12-31T20:38:12Z</cp:lastPrinted>
  <dcterms:created xsi:type="dcterms:W3CDTF">2019-02-14T13:45:12Z</dcterms:created>
  <dcterms:modified xsi:type="dcterms:W3CDTF">2008-12-31T20:38:19Z</dcterms:modified>
</cp:coreProperties>
</file>