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Отчет" sheetId="1" r:id="rId1"/>
    <sheet name="Приложение 1" sheetId="2" r:id="rId2"/>
    <sheet name="Приложение 2" sheetId="3" r:id="rId3"/>
    <sheet name="Приложение 3" sheetId="4" r:id="rId4"/>
    <sheet name="Приложение 4" sheetId="5" r:id="rId5"/>
  </sheets>
  <definedNames>
    <definedName name="sub_10010" localSheetId="0">Отчет!$C$15</definedName>
    <definedName name="sub_10011" localSheetId="0">Отчет!$C$18</definedName>
    <definedName name="sub_10020" localSheetId="0">Отчет!$C$19</definedName>
    <definedName name="sub_10021" localSheetId="0">Отчет!$C$22</definedName>
    <definedName name="sub_10030" localSheetId="0">Отчет!$C$23</definedName>
    <definedName name="sub_10031" localSheetId="0">Отчет!$C$24</definedName>
    <definedName name="sub_10032" localSheetId="0">Отчет!$C$25</definedName>
    <definedName name="sub_10040" localSheetId="0">Отчет!$C$26</definedName>
    <definedName name="sub_10041" localSheetId="0">Отчет!$C$27</definedName>
    <definedName name="sub_10050" localSheetId="0">Отчет!$C$28</definedName>
    <definedName name="sub_10051" localSheetId="0">Отчет!$C$29</definedName>
    <definedName name="sub_10060" localSheetId="0">Отчет!$C$30</definedName>
    <definedName name="sub_10061" localSheetId="0">Отчет!$C$31</definedName>
    <definedName name="sub_10062" localSheetId="0">Отчет!$C$32</definedName>
    <definedName name="sub_10101" localSheetId="0">Отчет!$C$16</definedName>
    <definedName name="sub_10102" localSheetId="0">Отчет!$C$17</definedName>
    <definedName name="sub_10201" localSheetId="0">Отчет!$C$20</definedName>
    <definedName name="sub_10202" localSheetId="0">Отчет!$C$21</definedName>
    <definedName name="_xlnm.Print_Area" localSheetId="1">'Приложение 1'!$A$1:$Q$53</definedName>
    <definedName name="_xlnm.Print_Area" localSheetId="2">'Приложение 2'!$A$1:$V$24</definedName>
    <definedName name="_xlnm.Print_Area" localSheetId="3">'Приложение 3'!$A$1:$N$22</definedName>
    <definedName name="_xlnm.Print_Area" localSheetId="4">'Приложение 4'!$A$1:$J$18</definedName>
  </definedNames>
  <calcPr calcId="125725"/>
</workbook>
</file>

<file path=xl/calcChain.xml><?xml version="1.0" encoding="utf-8"?>
<calcChain xmlns="http://schemas.openxmlformats.org/spreadsheetml/2006/main">
  <c r="J18" i="2"/>
  <c r="I38"/>
  <c r="I39" s="1"/>
  <c r="F38"/>
  <c r="F39" s="1"/>
  <c r="F30"/>
  <c r="F31" s="1"/>
  <c r="I30"/>
  <c r="I31" s="1"/>
  <c r="D20" i="1"/>
  <c r="D19" s="1"/>
  <c r="D16"/>
  <c r="K18" i="2"/>
  <c r="E18"/>
  <c r="F18"/>
  <c r="D15" i="3"/>
  <c r="F45" i="2"/>
  <c r="G45"/>
  <c r="H45"/>
  <c r="I45"/>
  <c r="J45"/>
  <c r="K45"/>
  <c r="L45"/>
  <c r="M45"/>
  <c r="N45"/>
  <c r="O45"/>
  <c r="P45"/>
  <c r="Q45"/>
  <c r="E45"/>
  <c r="F43"/>
  <c r="G43"/>
  <c r="H43"/>
  <c r="I43"/>
  <c r="J43"/>
  <c r="K43"/>
  <c r="L43"/>
  <c r="M43"/>
  <c r="N43"/>
  <c r="O43"/>
  <c r="P43"/>
  <c r="Q43"/>
  <c r="E43"/>
  <c r="G39"/>
  <c r="H39"/>
  <c r="J39"/>
  <c r="K39"/>
  <c r="L39"/>
  <c r="M39"/>
  <c r="N39"/>
  <c r="O39"/>
  <c r="P39"/>
  <c r="Q39"/>
  <c r="E39"/>
  <c r="F37"/>
  <c r="G37"/>
  <c r="H37"/>
  <c r="I37"/>
  <c r="J37"/>
  <c r="K37"/>
  <c r="L37"/>
  <c r="M37"/>
  <c r="N37"/>
  <c r="O37"/>
  <c r="P37"/>
  <c r="Q37"/>
  <c r="E37"/>
  <c r="F35"/>
  <c r="G35"/>
  <c r="H35"/>
  <c r="I35"/>
  <c r="J35"/>
  <c r="K35"/>
  <c r="L35"/>
  <c r="M35"/>
  <c r="N35"/>
  <c r="O35"/>
  <c r="P35"/>
  <c r="Q35"/>
  <c r="E35"/>
  <c r="F33"/>
  <c r="G33"/>
  <c r="H33"/>
  <c r="I33"/>
  <c r="J33"/>
  <c r="K33"/>
  <c r="L33"/>
  <c r="M33"/>
  <c r="N33"/>
  <c r="O33"/>
  <c r="P33"/>
  <c r="Q33"/>
  <c r="E33"/>
  <c r="G31"/>
  <c r="H31"/>
  <c r="J31"/>
  <c r="K31"/>
  <c r="L31"/>
  <c r="M31"/>
  <c r="N31"/>
  <c r="O31"/>
  <c r="P31"/>
  <c r="Q31"/>
  <c r="E31"/>
  <c r="D18" i="1"/>
  <c r="J19" i="2" l="1"/>
  <c r="E19"/>
  <c r="K20"/>
  <c r="I20" s="1"/>
  <c r="I21" s="1"/>
  <c r="F21"/>
  <c r="J20"/>
  <c r="J21" s="1"/>
  <c r="I18"/>
  <c r="I19" s="1"/>
  <c r="F19"/>
  <c r="G21"/>
  <c r="H21"/>
  <c r="L21"/>
  <c r="M21"/>
  <c r="N21"/>
  <c r="O21"/>
  <c r="P21"/>
  <c r="Q21"/>
  <c r="E21"/>
  <c r="G19"/>
  <c r="H19"/>
  <c r="K19"/>
  <c r="L19"/>
  <c r="M19"/>
  <c r="N19"/>
  <c r="O19"/>
  <c r="P19"/>
  <c r="Q19"/>
  <c r="D15" i="1"/>
  <c r="D16" i="3" s="1"/>
  <c r="D28" i="1"/>
  <c r="D23"/>
  <c r="C16" i="3" s="1"/>
  <c r="K21" i="2" l="1"/>
</calcChain>
</file>

<file path=xl/sharedStrings.xml><?xml version="1.0" encoding="utf-8"?>
<sst xmlns="http://schemas.openxmlformats.org/spreadsheetml/2006/main" count="272" uniqueCount="155">
  <si>
    <t>Отчет</t>
  </si>
  <si>
    <t>КОДЫ</t>
  </si>
  <si>
    <t>Дата</t>
  </si>
  <si>
    <t>по ОКПО</t>
  </si>
  <si>
    <t>по ОКТМО</t>
  </si>
  <si>
    <t>по ОКЕИ</t>
  </si>
  <si>
    <t>Наименование показателя</t>
  </si>
  <si>
    <t>Код строки</t>
  </si>
  <si>
    <t>Значение показателя</t>
  </si>
  <si>
    <t>Объем проверенных средств при осуществлении внутреннего государственного (муниципального) финансового контроля, тыс. рублей</t>
  </si>
  <si>
    <t>из них: по средствам федерального бюджета, бюджета субъекта Российской Федерации (местного бюджета) и средствам, предоставленным из федерального бюджета, бюджета субъекта Российской Федерации (местного бюджета)</t>
  </si>
  <si>
    <t>010/1</t>
  </si>
  <si>
    <t>по средствам бюджетов государственных внебюджетных фондов Российской Федерации (территориальных государственных внебюджетных фондов)</t>
  </si>
  <si>
    <t>010/2</t>
  </si>
  <si>
    <r>
      <t xml:space="preserve">Объем проверенных средств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010</t>
    </r>
    <r>
      <rPr>
        <sz val="12"/>
        <color theme="1"/>
        <rFont val="Times New Roman"/>
        <family val="1"/>
        <charset val="204"/>
      </rPr>
      <t>)</t>
    </r>
  </si>
  <si>
    <t>Выявлено нарушений при осуществлении внутреннего государственного (муниципального) финансового контроля на сумму, тыс. рублей</t>
  </si>
  <si>
    <t>020/1</t>
  </si>
  <si>
    <t>020/2</t>
  </si>
  <si>
    <r>
      <t xml:space="preserve">Выявлено нарушений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020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</si>
  <si>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ревизий и проверок при осуществлении внутреннего государственного (муниципального) финансового контроля, единиц</t>
  </si>
  <si>
    <t>в том числе: в соответствии с планом контрольных мероприятий</t>
  </si>
  <si>
    <t>внеплановые ревизии и проверки</t>
  </si>
  <si>
    <t>Количество проведенных выездных проверок и (или) ревизий при осуществлении внутреннего государственного (муниципального) финансового контроля, единиц</t>
  </si>
  <si>
    <r>
      <t xml:space="preserve">в том числе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040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</si>
  <si>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камеральных проверок при осуществлении внутреннего государственного (муниципального) финансового контроля, единиц</t>
  </si>
  <si>
    <r>
      <t xml:space="preserve">в том числе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050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</si>
  <si>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обследований при осуществлении внутреннего государственного (муниципального) финансового контроля, единиц</t>
  </si>
  <si>
    <t>в том числе в соответствии с планом контрольных мероприятий</t>
  </si>
  <si>
    <t>внеплановые обследования</t>
  </si>
  <si>
    <t>(уполномоченное лицо органа контроля)</t>
  </si>
  <si>
    <t>(подпись)</t>
  </si>
  <si>
    <t>(фамилия, имя, отчество (при наличии)</t>
  </si>
  <si>
    <t xml:space="preserve">о результатах контрольной деятельности органа </t>
  </si>
  <si>
    <t>внутреннего государственного (муниципального) финансового контроля</t>
  </si>
  <si>
    <t>А.А. Филатова</t>
  </si>
  <si>
    <t>на   01 января 2026 года</t>
  </si>
  <si>
    <t xml:space="preserve">Наименование органа контроля: </t>
  </si>
  <si>
    <t>Комитет муниципального контроля  администрации ВМР</t>
  </si>
  <si>
    <t>годовая</t>
  </si>
  <si>
    <t>Периодичность:</t>
  </si>
  <si>
    <t>Председатель комитета муниципального контроля администрации ВМР</t>
  </si>
  <si>
    <t>Приложение № 1</t>
  </si>
  <si>
    <t>к приказу Министерства финансов
Российской Федерации
от 25.04.2023 № 55н</t>
  </si>
  <si>
    <t>ДОПОЛНИТЕЛЬНЫЕ ФОРМЫ</t>
  </si>
  <si>
    <t>отчетности о результатах контрольной деятельности органа
внутреннего государственного (муниципального) финансового контроля</t>
  </si>
  <si>
    <t>СВЕДЕНИЯ</t>
  </si>
  <si>
    <t>Наименование органа внутреннего государственного (муниципального) финансового контроля</t>
  </si>
  <si>
    <t>Отчетный период:</t>
  </si>
  <si>
    <t>с 1 января 2025 года</t>
  </si>
  <si>
    <t>по 31 декабя 2025 года</t>
  </si>
  <si>
    <t>Виды нарушения</t>
  </si>
  <si>
    <t>код строки</t>
  </si>
  <si>
    <t>Объекты контроля</t>
  </si>
  <si>
    <t>Сумма проверенных средств, тыс. руб.</t>
  </si>
  <si>
    <t>Количество нарушений</t>
  </si>
  <si>
    <t>Сумма нарушений</t>
  </si>
  <si>
    <t>Суммы, направленные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представлений, предписаний, а также по представлениям, предписаниям, уведомлениям о применении бюджетных мер принуждения в досудебном порядке, тыс. руб.</t>
  </si>
  <si>
    <t>Код главного администратора бюджетных 
средств по 
бюджетной классификации Российской Федерации (далее - код главы по БК)</t>
  </si>
  <si>
    <t>Код вида объектов внутреннего государственного (муниципального) финансового 
контроля</t>
  </si>
  <si>
    <t>всего</t>
  </si>
  <si>
    <t>из них допущено</t>
  </si>
  <si>
    <t>Всего, тыс. руб.</t>
  </si>
  <si>
    <t>% суммы нарушений от суммы проверенных средств</t>
  </si>
  <si>
    <t>из них допущено, тыс. руб.:</t>
  </si>
  <si>
    <t>из них допущено в проверяемом периоде (из графы 9), тыс. руб.:</t>
  </si>
  <si>
    <t>из них по предписаниям</t>
  </si>
  <si>
    <t>в отчетном году</t>
  </si>
  <si>
    <t>в году, предшествующем отчетному году</t>
  </si>
  <si>
    <t>неправомерное, в том числе нецелевое использование бюджетных средств</t>
  </si>
  <si>
    <t>неэффективное использование бюджетных средств</t>
  </si>
  <si>
    <t>из него - нецелевое использование бюджетных средств</t>
  </si>
  <si>
    <t>Нарушения требований к составлению и исполнению бюджета по расходам, установленных бюджетным законодательством Российской Федерации, положениями правовых актов, регулирующих бюджетные правоотношения, положениями правовых актов, обуславливающих публичные нормативные обязательства и обязательства по иным выплатам физическим лицам из бюджетов бюджетной системы Российской Федерации, условиями договоров (соглашений) о предоставлении средств из соответствующего бюджета бюджетной системы Российской Федерации (в том числе несоблюдения требований к составлению и представлению сведений, необходимых для составления и исполнения бюджета, порядка доведения бюджетных ассигнований и (или) лимитов бюджетных обязательств до главных распорядителей (распорядителей) и получателей бюджетных средств, порядка составления, утверждения и ведения бюджетных смет, порядка формирования государственного (муниципального) задания, порядка принятия бюджетных обязательств), за исключением требований к предоставлению межбюджетных трансфертов</t>
  </si>
  <si>
    <t>010</t>
  </si>
  <si>
    <t xml:space="preserve">Итого по коду главы </t>
  </si>
  <si>
    <t>Нарушения требований к бюджетному (бухгалтерскому) учету и к составлению, представлению бюджетной, бухгалтерской (финансовой) отчетности</t>
  </si>
  <si>
    <t>020</t>
  </si>
  <si>
    <t>Нарушения порядка администрирования доходов бюджетов бюджетной системы Российской Федерации (несоблюдения порядка осуществления полномочий главного администратора (администратора) доходов бюджета)</t>
  </si>
  <si>
    <t>050</t>
  </si>
  <si>
    <t>Итого по коду главы</t>
  </si>
  <si>
    <t>Нарушения требований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нужд, из них:</t>
  </si>
  <si>
    <t>060</t>
  </si>
  <si>
    <t>в части несоблюдения правил нормирования в сфере закупок, установленных в соответствии со статьей 19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из них:</t>
  </si>
  <si>
    <t>061</t>
  </si>
  <si>
    <t>нарушения, выявленные при осуществлении закупки товаров, работ, услуг для обеспечения государственных и муниципальных нужд (из строки 061)</t>
  </si>
  <si>
    <t>061/1</t>
  </si>
  <si>
    <t>нарушения, выявленные по результатам исполненного контракта (из строки 061)</t>
  </si>
  <si>
    <t>061/2</t>
  </si>
  <si>
    <t>в части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услуги, начальной суммы цен единиц товара, работы, услуги, из них:</t>
  </si>
  <si>
    <t>062</t>
  </si>
  <si>
    <t>062/1</t>
  </si>
  <si>
    <t>062/2</t>
  </si>
  <si>
    <t>в части соблюдения предусмотренных Федеральным законом от 05.04.2013 N 44-ФЗ "О контрактной системе в сфере закупок товаров, работ, услуг для обеспечения государственных и муниципальных нужд" требований к исполнению, изменению контракта, а также соблюдения условий контракта, в том числе в части соответствия поставленного товара, выполненной работы (ее результата) или оказанной услуги условиям контракта</t>
  </si>
  <si>
    <t>063</t>
  </si>
  <si>
    <t>в части соответствия использования поставленного товара, выполненной работы (ее результата) или оказанной услуги целям осуществления закупки товаров, работ, услуг для обеспечения государственных и муниципальных нужд</t>
  </si>
  <si>
    <t>064</t>
  </si>
  <si>
    <t>Недостоверность и (или) необеспечение достоверности отчетов о результатах предоставления и (или) использования бюджетных средств (средств, предоставленных из бюджета), в том числе отчетов о реализации государственных программ Российской Федерации, субъектов Российской Федерации, муниципальных программ, отчетов об исполнении государственных (муниципальных) заданий, отчетов о достижении значений показателей результативности предоставления средств из бюджета бюджетной системы Российской Федерации</t>
  </si>
  <si>
    <t>070</t>
  </si>
  <si>
    <t>Несоблюдение целей, порядка и условий предоставления межбюджетных трансфертов, условий договоров (соглашений), заключенных в целях исполнения договоров (соглашений) о предоставлении средств из бюджета бюджетной системы Российской Федерации, а также в целях исполнения государственных (муниципальных) контрактов</t>
  </si>
  <si>
    <t>030</t>
  </si>
  <si>
    <t>Несоблюдение условий соглашений (договоров) о предоставлении из бюджета бюджетной системы Российской Федерации субсидий юридическим лицам, индивидуальным предпринимателям, а также физическим лицам (в том числе грантов в форме субсидий)</t>
  </si>
  <si>
    <t>040</t>
  </si>
  <si>
    <t>Исковые заявления о возмещении ущерба</t>
  </si>
  <si>
    <t>Предписания</t>
  </si>
  <si>
    <t>Уведомления  о примененин бюджетных мер принуждення</t>
  </si>
  <si>
    <r>
      <rPr>
        <sz val="9.5"/>
        <rFont val="Times New Roman"/>
        <family val="1"/>
        <charset val="204"/>
      </rPr>
      <t>СВЕДЕНИЯ
о принятых  мерах по результатам  осуществления  внутреннего государственного (муниципального) финансового  контроля</t>
    </r>
  </si>
  <si>
    <t>предъявлены в суд</t>
  </si>
  <si>
    <t>удовлетворены судами</t>
  </si>
  <si>
    <t>Передано информации и материалов ревизий, проверок в органы прокуратуры, правоохранительные органы и иные (муниципальные) органы</t>
  </si>
  <si>
    <t>Суммы направленные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предписаний, а также по представлениям, уведомлениям о применении бюджетных мер принуждения в досудебном порядке, тыс.руб.</t>
  </si>
  <si>
    <t>направпепы в финансовый орган (орган управления государственным внебюджетным фондом Российской Федерации)</t>
  </si>
  <si>
    <t>объем средств, взысканных в соответствии с решениями финансового органа  (органа управления государственным внебюджетным фондом Российской Федерации)</t>
  </si>
  <si>
    <t>направлены объектам контроля</t>
  </si>
  <si>
    <t>исполнены объектами контроля</t>
  </si>
  <si>
    <t>Представления</t>
  </si>
  <si>
    <t>Вид контроля</t>
  </si>
  <si>
    <t>количество</t>
  </si>
  <si>
    <t>сумма, тыс.руб.</t>
  </si>
  <si>
    <t>по которым приняты решения финансовым органом (органом управления государственным внебюджетным фондом Российской Федерации)</t>
  </si>
  <si>
    <t>Проверки, ревизии, проведенные органом контроля в рамках осуществления полномочий по внутреннему государственному (муниципальному) финансовому контролю, из них:</t>
  </si>
  <si>
    <t>по средствам федерального бюд›кета, бюджета субъекта Российской Федерации (местного бюджета) и средствам, предоставленным из федерального бюджета,  бюджета субъекта  Российской Федерации (местного бюджета)</t>
  </si>
  <si>
    <t>СВЕДЕНИЯ
об административном производстве  по результатам  исполнения  органом внутреннего  государственного (муниципального) финансового  контроля полномочий  по внутреннему государственному (муниципальному) финансовому  контролю</t>
  </si>
  <si>
    <t>Глава Кодекса Российской Федерации об административных правонарушениях</t>
  </si>
  <si>
    <t>Сумма  адмипистративных штрафов,  тыс.  руб.</t>
  </si>
  <si>
    <t>о наложении административного штрафа</t>
  </si>
  <si>
    <t>из них отмепено</t>
  </si>
  <si>
    <t>Составлено протоколов</t>
  </si>
  <si>
    <t>количество, едениц</t>
  </si>
  <si>
    <t>Поступилоа в орган внутреннего государственного финансовго контроля постановлений о возбуждении дела об административном правонарушении от органов прокуратуры, единиц</t>
  </si>
  <si>
    <t>Постановления, вынесенные органом внутреннего государственного финансового контроля, судо</t>
  </si>
  <si>
    <t>о прекращении производства по делам об административных правонарушениях, единиц</t>
  </si>
  <si>
    <t>о назначении административного наказания в виде предупреждения, единиц</t>
  </si>
  <si>
    <t>количество, единиц</t>
  </si>
  <si>
    <t>органами внутреннего государственного финансового контроля</t>
  </si>
  <si>
    <t>судами</t>
  </si>
  <si>
    <t>Направлено протоколов об административных правонарушениях органом внутреннего государственного (муниципального) финансового контроля для рассмотрения, единиц</t>
  </si>
  <si>
    <t>поступило</t>
  </si>
  <si>
    <t>Количество дисквалификаций, единиц</t>
  </si>
  <si>
    <t>с 1 января 2025 года по 31 декабя 2025 года</t>
  </si>
  <si>
    <t>Всего по главе Кодекса Российской Федерации об административных правонарушениях, из них</t>
  </si>
  <si>
    <t>по статьям Кодекса Российской Федерации об административных правонарушениях</t>
  </si>
  <si>
    <t>Итого</t>
  </si>
  <si>
    <t>СВЕДЕНИЯ
об обжаловании  решений органа внутреннего  государственного (муниципального) финансового  контроля (его должностных лиц), принятых по результатам  осуществления  им (ими) полномочий  по внутреннему  государственному (муниципальному) финансовому  контролю, и действий (бездействия) должностных лиц органа внутреннего государственного (муниципального) финансового  контроля при осуществлении  ими полномочий по внутреннему  государственному (муниципальному) финансовому  контролю</t>
  </si>
  <si>
    <t>Жалобы на постановления по делам об административных правонарушениях, предписания,  представления  и действия (бездействие) должностных лиц opraпa внутреннего  государственного (муниципального) финансового контроля в рамках осуществления ими полпомочий  по внутреннему  государственному (муниципальному) финансовому  контролю</t>
  </si>
  <si>
    <t>подано</t>
  </si>
  <si>
    <t>сумма, тыс. руб.</t>
  </si>
  <si>
    <t>удовлетворено</t>
  </si>
  <si>
    <t>Заявления (жалобы) в суд га постановления по делам об административных правонарушениях, предписания,  представления, уведомления о применении бюджетных мер принуждения и действия (бездействие)  должпостных лиц органа внутреннего государственного (муниципального) финансового контроля  в рамках ocyществления  ими полномочий  по внутреннему государственному (муниципальному) финансовому  контролю</t>
  </si>
  <si>
    <t>Внутренний государственный (муниципальный) финансовый контроль, в том числе</t>
  </si>
  <si>
    <t>по средствам федерального бюджета, бюджета субъекта Российской Федерации (местного бюджета) и средствам, предоставленным из федерального бюджета, бюджета субъекта Российской Федерации (местного бюджета)</t>
  </si>
  <si>
    <t>о сумме проверенных средств, суммах и количестве нарушений, выявленных при проведении органом 
внутреннего государственного (муниципального) финансового контроля плановых и внеплановых проверок, ревизий, а также о суммах, направленных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представлений, предписаний, а также по_представлениям, предписаниям, уведомлениям о применении бюджетных мер принуждения органа внутреннего государственного (муниципального) финансового контроля в досудебном порядке</t>
  </si>
  <si>
    <t>1</t>
  </si>
  <si>
    <t>4</t>
  </si>
  <si>
    <t>Председатель комитета муниципального контроля                                администрации ВМР</t>
  </si>
  <si>
    <t>Председатель комитета муниципального контроля                               администрации ВМР</t>
  </si>
  <si>
    <t>Председатель комитета муниципального контроля                     администрации ВМР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</si>
</sst>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106BBE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top" wrapText="1"/>
    </xf>
    <xf numFmtId="0" fontId="4" fillId="0" borderId="1" xfId="1" applyBorder="1" applyAlignment="1" applyProtection="1">
      <alignment horizontal="right" vertical="top" wrapText="1"/>
    </xf>
    <xf numFmtId="0" fontId="4" fillId="0" borderId="3" xfId="1" applyBorder="1" applyAlignment="1" applyProtection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8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2" borderId="0" xfId="0" applyFill="1"/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left" vertical="top" indent="1" shrinkToFit="1"/>
    </xf>
    <xf numFmtId="0" fontId="17" fillId="0" borderId="8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top" shrinkToFi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8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0" fillId="0" borderId="0" xfId="0" applyBorder="1"/>
    <xf numFmtId="0" fontId="21" fillId="0" borderId="0" xfId="0" applyFont="1" applyBorder="1" applyAlignment="1">
      <alignment vertical="top"/>
    </xf>
    <xf numFmtId="0" fontId="12" fillId="0" borderId="7" xfId="0" applyFont="1" applyFill="1" applyBorder="1" applyAlignment="1"/>
    <xf numFmtId="49" fontId="1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4" fontId="18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 indent="3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7" xfId="0" applyFont="1" applyFill="1" applyBorder="1" applyAlignment="1">
      <alignment wrapText="1"/>
    </xf>
    <xf numFmtId="0" fontId="17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132587</xdr:colOff>
      <xdr:row>13</xdr:row>
      <xdr:rowOff>77724</xdr:rowOff>
    </xdr:from>
    <xdr:ext cx="33528" cy="57911"/>
    <xdr:pic>
      <xdr:nvPicPr>
        <xdr:cNvPr id="10" name="image6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827" y="5686044"/>
          <a:ext cx="33528" cy="579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obileonline.garant.ru/document/redirect/179222/384" TargetMode="External"/><Relationship Id="rId1" Type="http://schemas.openxmlformats.org/officeDocument/2006/relationships/hyperlink" Target="http://mobileonline.garant.ru/document/redirect/70465940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view="pageBreakPreview" topLeftCell="A16" zoomScale="90" zoomScaleNormal="100" zoomScaleSheetLayoutView="90" workbookViewId="0">
      <selection activeCell="D20" sqref="D20:E20"/>
    </sheetView>
  </sheetViews>
  <sheetFormatPr defaultRowHeight="14.4"/>
  <cols>
    <col min="1" max="1" width="32.88671875" customWidth="1"/>
    <col min="2" max="2" width="45.109375" customWidth="1"/>
    <col min="3" max="3" width="14.77734375" customWidth="1"/>
    <col min="4" max="4" width="12.33203125" customWidth="1"/>
    <col min="5" max="5" width="18.109375" customWidth="1"/>
  </cols>
  <sheetData>
    <row r="1" spans="1:5" ht="15.6">
      <c r="A1" s="1"/>
      <c r="B1" s="1"/>
    </row>
    <row r="2" spans="1:5" ht="15.6">
      <c r="A2" s="96" t="s">
        <v>0</v>
      </c>
      <c r="B2" s="96"/>
      <c r="C2" s="96"/>
      <c r="D2" s="96"/>
      <c r="E2" s="96"/>
    </row>
    <row r="3" spans="1:5" ht="15.6">
      <c r="A3" s="96" t="s">
        <v>32</v>
      </c>
      <c r="B3" s="96"/>
      <c r="C3" s="96"/>
      <c r="D3" s="96"/>
      <c r="E3" s="96"/>
    </row>
    <row r="4" spans="1:5" ht="15.6">
      <c r="A4" s="96" t="s">
        <v>33</v>
      </c>
      <c r="B4" s="96"/>
      <c r="C4" s="96"/>
      <c r="D4" s="96"/>
      <c r="E4" s="96"/>
    </row>
    <row r="5" spans="1:5" ht="15.6">
      <c r="A5" s="98" t="s">
        <v>35</v>
      </c>
      <c r="B5" s="98"/>
      <c r="C5" s="98"/>
      <c r="D5" s="98"/>
      <c r="E5" s="98"/>
    </row>
    <row r="6" spans="1:5" ht="16.2" thickBot="1">
      <c r="A6" s="1"/>
      <c r="B6" s="1"/>
    </row>
    <row r="7" spans="1:5" ht="16.2" thickBot="1">
      <c r="A7" s="2"/>
      <c r="B7" s="16"/>
      <c r="C7" s="2"/>
      <c r="D7" s="3"/>
      <c r="E7" s="4" t="s">
        <v>1</v>
      </c>
    </row>
    <row r="8" spans="1:5" ht="35.4" customHeight="1">
      <c r="A8" s="13" t="s">
        <v>36</v>
      </c>
      <c r="B8" s="13" t="s">
        <v>37</v>
      </c>
      <c r="C8" s="13"/>
      <c r="D8" s="14" t="s">
        <v>2</v>
      </c>
      <c r="E8" s="15"/>
    </row>
    <row r="9" spans="1:5" ht="16.2" thickBot="1">
      <c r="A9" s="13" t="s">
        <v>39</v>
      </c>
      <c r="B9" s="13" t="s">
        <v>38</v>
      </c>
      <c r="C9" s="13"/>
      <c r="D9" s="5" t="s">
        <v>3</v>
      </c>
      <c r="E9" s="6"/>
    </row>
    <row r="10" spans="1:5" ht="16.2" customHeight="1" thickBot="1">
      <c r="A10" s="99"/>
      <c r="B10" s="99"/>
      <c r="C10" s="99"/>
      <c r="D10" s="7" t="s">
        <v>4</v>
      </c>
      <c r="E10" s="6"/>
    </row>
    <row r="11" spans="1:5" ht="16.2" thickBot="1">
      <c r="A11" s="2"/>
      <c r="B11" s="16"/>
      <c r="C11" s="2"/>
      <c r="D11" s="3"/>
      <c r="E11" s="6"/>
    </row>
    <row r="12" spans="1:5" ht="16.8" customHeight="1" thickBot="1">
      <c r="A12" s="2"/>
      <c r="B12" s="16"/>
      <c r="C12" s="2"/>
      <c r="D12" s="5" t="s">
        <v>5</v>
      </c>
      <c r="E12" s="8">
        <v>384</v>
      </c>
    </row>
    <row r="13" spans="1:5" ht="16.2" thickBot="1">
      <c r="A13" s="1"/>
      <c r="B13" s="1"/>
    </row>
    <row r="14" spans="1:5" ht="24" customHeight="1" thickBot="1">
      <c r="A14" s="100" t="s">
        <v>6</v>
      </c>
      <c r="B14" s="101"/>
      <c r="C14" s="4" t="s">
        <v>7</v>
      </c>
      <c r="D14" s="100" t="s">
        <v>8</v>
      </c>
      <c r="E14" s="101"/>
    </row>
    <row r="15" spans="1:5" ht="36.6" customHeight="1" thickBot="1">
      <c r="A15" s="94" t="s">
        <v>9</v>
      </c>
      <c r="B15" s="95"/>
      <c r="C15" s="9">
        <v>10</v>
      </c>
      <c r="D15" s="90">
        <f>D16+D17</f>
        <v>454336.72900000005</v>
      </c>
      <c r="E15" s="91"/>
    </row>
    <row r="16" spans="1:5" ht="48" customHeight="1" thickBot="1">
      <c r="A16" s="94" t="s">
        <v>10</v>
      </c>
      <c r="B16" s="95"/>
      <c r="C16" s="9" t="s">
        <v>11</v>
      </c>
      <c r="D16" s="90">
        <f>22040.245+26674.075+20063.2+209501.722+6009.487+D18</f>
        <v>454336.72900000005</v>
      </c>
      <c r="E16" s="91"/>
    </row>
    <row r="17" spans="1:5" ht="37.799999999999997" customHeight="1" thickBot="1">
      <c r="A17" s="94" t="s">
        <v>12</v>
      </c>
      <c r="B17" s="95"/>
      <c r="C17" s="9" t="s">
        <v>13</v>
      </c>
      <c r="D17" s="90">
        <v>0</v>
      </c>
      <c r="E17" s="91"/>
    </row>
    <row r="18" spans="1:5" ht="66" customHeight="1" thickBot="1">
      <c r="A18" s="94" t="s">
        <v>14</v>
      </c>
      <c r="B18" s="95"/>
      <c r="C18" s="9">
        <v>11</v>
      </c>
      <c r="D18" s="92">
        <f>165360+4688</f>
        <v>170048</v>
      </c>
      <c r="E18" s="93"/>
    </row>
    <row r="19" spans="1:5" ht="36.6" customHeight="1" thickBot="1">
      <c r="A19" s="94" t="s">
        <v>15</v>
      </c>
      <c r="B19" s="95"/>
      <c r="C19" s="9">
        <v>20</v>
      </c>
      <c r="D19" s="90">
        <f>D20</f>
        <v>172047.24</v>
      </c>
      <c r="E19" s="91"/>
    </row>
    <row r="20" spans="1:5" ht="48" customHeight="1" thickBot="1">
      <c r="A20" s="94" t="s">
        <v>10</v>
      </c>
      <c r="B20" s="95"/>
      <c r="C20" s="9" t="s">
        <v>16</v>
      </c>
      <c r="D20" s="90">
        <f>1999.24+D22</f>
        <v>172047.24</v>
      </c>
      <c r="E20" s="91"/>
    </row>
    <row r="21" spans="1:5" ht="34.200000000000003" customHeight="1" thickBot="1">
      <c r="A21" s="94" t="s">
        <v>12</v>
      </c>
      <c r="B21" s="95"/>
      <c r="C21" s="9" t="s">
        <v>17</v>
      </c>
      <c r="D21" s="90">
        <v>0</v>
      </c>
      <c r="E21" s="91"/>
    </row>
    <row r="22" spans="1:5" ht="65.400000000000006" customHeight="1" thickBot="1">
      <c r="A22" s="94" t="s">
        <v>18</v>
      </c>
      <c r="B22" s="95"/>
      <c r="C22" s="9">
        <v>21</v>
      </c>
      <c r="D22" s="92">
        <v>170048</v>
      </c>
      <c r="E22" s="93"/>
    </row>
    <row r="23" spans="1:5" ht="34.200000000000003" customHeight="1" thickBot="1">
      <c r="A23" s="94" t="s">
        <v>19</v>
      </c>
      <c r="B23" s="95"/>
      <c r="C23" s="9">
        <v>30</v>
      </c>
      <c r="D23" s="90">
        <f>D24+D25</f>
        <v>9</v>
      </c>
      <c r="E23" s="91"/>
    </row>
    <row r="24" spans="1:5" ht="22.8" customHeight="1" thickBot="1">
      <c r="A24" s="94" t="s">
        <v>20</v>
      </c>
      <c r="B24" s="95"/>
      <c r="C24" s="9">
        <v>31</v>
      </c>
      <c r="D24" s="92">
        <v>9</v>
      </c>
      <c r="E24" s="93"/>
    </row>
    <row r="25" spans="1:5" ht="21" customHeight="1" thickBot="1">
      <c r="A25" s="94" t="s">
        <v>21</v>
      </c>
      <c r="B25" s="95"/>
      <c r="C25" s="9">
        <v>32</v>
      </c>
      <c r="D25" s="90">
        <v>0</v>
      </c>
      <c r="E25" s="91"/>
    </row>
    <row r="26" spans="1:5" ht="35.4" customHeight="1" thickBot="1">
      <c r="A26" s="94" t="s">
        <v>22</v>
      </c>
      <c r="B26" s="95"/>
      <c r="C26" s="9">
        <v>40</v>
      </c>
      <c r="D26" s="90">
        <v>0</v>
      </c>
      <c r="E26" s="91"/>
    </row>
    <row r="27" spans="1:5" ht="64.2" customHeight="1" thickBot="1">
      <c r="A27" s="94" t="s">
        <v>23</v>
      </c>
      <c r="B27" s="95"/>
      <c r="C27" s="9">
        <v>41</v>
      </c>
      <c r="D27" s="90">
        <v>0</v>
      </c>
      <c r="E27" s="91"/>
    </row>
    <row r="28" spans="1:5" ht="46.2" customHeight="1" thickBot="1">
      <c r="A28" s="94" t="s">
        <v>24</v>
      </c>
      <c r="B28" s="95"/>
      <c r="C28" s="9">
        <v>50</v>
      </c>
      <c r="D28" s="90">
        <f>4+D29</f>
        <v>9</v>
      </c>
      <c r="E28" s="91"/>
    </row>
    <row r="29" spans="1:5" ht="64.8" customHeight="1" thickBot="1">
      <c r="A29" s="94" t="s">
        <v>25</v>
      </c>
      <c r="B29" s="95"/>
      <c r="C29" s="9">
        <v>51</v>
      </c>
      <c r="D29" s="92">
        <v>5</v>
      </c>
      <c r="E29" s="93"/>
    </row>
    <row r="30" spans="1:5" ht="33" customHeight="1" thickBot="1">
      <c r="A30" s="94" t="s">
        <v>26</v>
      </c>
      <c r="B30" s="95"/>
      <c r="C30" s="9">
        <v>60</v>
      </c>
      <c r="D30" s="90">
        <v>0</v>
      </c>
      <c r="E30" s="91"/>
    </row>
    <row r="31" spans="1:5" ht="19.2" customHeight="1" thickBot="1">
      <c r="A31" s="94" t="s">
        <v>27</v>
      </c>
      <c r="B31" s="95"/>
      <c r="C31" s="9">
        <v>61</v>
      </c>
      <c r="D31" s="90">
        <v>0</v>
      </c>
      <c r="E31" s="91"/>
    </row>
    <row r="32" spans="1:5" ht="16.2" thickBot="1">
      <c r="A32" s="94" t="s">
        <v>28</v>
      </c>
      <c r="B32" s="95"/>
      <c r="C32" s="9">
        <v>62</v>
      </c>
      <c r="D32" s="90">
        <v>0</v>
      </c>
      <c r="E32" s="91"/>
    </row>
    <row r="33" spans="1:5" ht="15.6">
      <c r="A33" s="1"/>
      <c r="B33" s="1"/>
    </row>
    <row r="34" spans="1:5" ht="23.4" customHeight="1">
      <c r="A34" s="102" t="s">
        <v>40</v>
      </c>
      <c r="B34" s="102"/>
      <c r="C34" s="11"/>
      <c r="D34" s="97" t="s">
        <v>34</v>
      </c>
      <c r="E34" s="97"/>
    </row>
    <row r="35" spans="1:5">
      <c r="A35" s="103" t="s">
        <v>29</v>
      </c>
      <c r="B35" s="103"/>
      <c r="C35" s="12" t="s">
        <v>30</v>
      </c>
      <c r="D35" s="89" t="s">
        <v>31</v>
      </c>
      <c r="E35" s="89"/>
    </row>
    <row r="36" spans="1:5" ht="15.6">
      <c r="A36" s="2"/>
      <c r="B36" s="16"/>
      <c r="C36" s="10"/>
      <c r="D36" s="10"/>
    </row>
    <row r="37" spans="1:5" ht="15.6">
      <c r="A37" s="1"/>
      <c r="B37" s="1"/>
    </row>
  </sheetData>
  <mergeCells count="47">
    <mergeCell ref="A32:B32"/>
    <mergeCell ref="A34:B34"/>
    <mergeCell ref="A35:B35"/>
    <mergeCell ref="A26:B26"/>
    <mergeCell ref="A27:B27"/>
    <mergeCell ref="A29:B29"/>
    <mergeCell ref="A28:B28"/>
    <mergeCell ref="A30:B30"/>
    <mergeCell ref="A2:E2"/>
    <mergeCell ref="A3:E3"/>
    <mergeCell ref="A5:E5"/>
    <mergeCell ref="A10:C10"/>
    <mergeCell ref="D25:E25"/>
    <mergeCell ref="D14:E14"/>
    <mergeCell ref="D15:E15"/>
    <mergeCell ref="D16:E16"/>
    <mergeCell ref="D17:E17"/>
    <mergeCell ref="D18:E18"/>
    <mergeCell ref="D19:E19"/>
    <mergeCell ref="A14:B14"/>
    <mergeCell ref="A15:B15"/>
    <mergeCell ref="A16:B16"/>
    <mergeCell ref="A17:B17"/>
    <mergeCell ref="A18:B18"/>
    <mergeCell ref="A19:B19"/>
    <mergeCell ref="A20:B20"/>
    <mergeCell ref="D32:E32"/>
    <mergeCell ref="A4:E4"/>
    <mergeCell ref="D34:E34"/>
    <mergeCell ref="D20:E20"/>
    <mergeCell ref="D21:E21"/>
    <mergeCell ref="D22:E22"/>
    <mergeCell ref="D23:E23"/>
    <mergeCell ref="D24:E24"/>
    <mergeCell ref="A21:B21"/>
    <mergeCell ref="A22:B22"/>
    <mergeCell ref="A23:B23"/>
    <mergeCell ref="A24:B24"/>
    <mergeCell ref="A25:B25"/>
    <mergeCell ref="A31:B31"/>
    <mergeCell ref="D35:E35"/>
    <mergeCell ref="D26:E26"/>
    <mergeCell ref="D27:E27"/>
    <mergeCell ref="D28:E28"/>
    <mergeCell ref="D29:E29"/>
    <mergeCell ref="D30:E30"/>
    <mergeCell ref="D31:E31"/>
  </mergeCells>
  <hyperlinks>
    <hyperlink ref="D10" r:id="rId1" display="http://mobileonline.garant.ru/document/redirect/70465940/0"/>
    <hyperlink ref="E12" r:id="rId2" display="http://mobileonline.garant.ru/document/redirect/179222/384"/>
  </hyperlinks>
  <pageMargins left="0.7" right="0.7" top="0.75" bottom="0.75" header="0.3" footer="0.3"/>
  <pageSetup paperSize="9" scale="70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0"/>
  <sheetViews>
    <sheetView view="pageBreakPreview" topLeftCell="A37" zoomScale="80" zoomScaleNormal="100" zoomScaleSheetLayoutView="80" workbookViewId="0">
      <selection activeCell="A52" sqref="A52"/>
    </sheetView>
  </sheetViews>
  <sheetFormatPr defaultRowHeight="14.4"/>
  <cols>
    <col min="1" max="1" width="33.77734375" style="17" customWidth="1"/>
    <col min="2" max="2" width="8" style="18" customWidth="1"/>
    <col min="3" max="3" width="14.88671875" style="19" customWidth="1"/>
    <col min="4" max="4" width="15.109375" style="20" customWidth="1"/>
    <col min="5" max="5" width="13.6640625" style="19" customWidth="1"/>
    <col min="6" max="6" width="8.44140625" style="21" customWidth="1"/>
    <col min="7" max="7" width="10.6640625" style="22" customWidth="1"/>
    <col min="8" max="8" width="14.5546875" style="22" customWidth="1"/>
    <col min="9" max="9" width="11" style="21" customWidth="1"/>
    <col min="10" max="10" width="11.88671875" style="21" customWidth="1"/>
    <col min="11" max="11" width="11" style="22" customWidth="1"/>
    <col min="12" max="12" width="14.88671875" style="22" customWidth="1"/>
    <col min="13" max="13" width="11.21875" style="21" customWidth="1"/>
    <col min="14" max="14" width="13.109375" style="21" customWidth="1"/>
    <col min="15" max="15" width="13.44140625" style="21" customWidth="1"/>
    <col min="16" max="16" width="15.33203125" style="21" customWidth="1"/>
    <col min="17" max="17" width="19.6640625" style="21" customWidth="1"/>
  </cols>
  <sheetData>
    <row r="1" spans="1:17">
      <c r="P1" s="118" t="s">
        <v>41</v>
      </c>
      <c r="Q1" s="118"/>
    </row>
    <row r="2" spans="1:17">
      <c r="P2" s="117" t="s">
        <v>42</v>
      </c>
      <c r="Q2" s="118"/>
    </row>
    <row r="3" spans="1:17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>
      <c r="A4" s="117" t="s">
        <v>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>
      <c r="A5" s="117" t="s">
        <v>45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</row>
    <row r="6" spans="1:17" ht="65.400000000000006" customHeight="1">
      <c r="A6" s="117" t="s">
        <v>149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>
      <c r="A7" s="23"/>
      <c r="B7" s="24"/>
      <c r="C7" s="25"/>
      <c r="D7" s="26"/>
      <c r="E7" s="25"/>
      <c r="F7" s="27"/>
      <c r="G7" s="28"/>
      <c r="H7" s="28"/>
      <c r="I7" s="27"/>
      <c r="J7" s="27"/>
      <c r="K7" s="28"/>
      <c r="L7" s="28"/>
      <c r="M7" s="27"/>
      <c r="N7" s="27"/>
      <c r="O7" s="27"/>
      <c r="P7" s="25"/>
      <c r="Q7" s="27"/>
    </row>
    <row r="8" spans="1:17" ht="41.4">
      <c r="A8" s="23" t="s">
        <v>46</v>
      </c>
      <c r="B8" s="24"/>
      <c r="C8" s="116" t="s">
        <v>37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27"/>
      <c r="P8" s="25"/>
      <c r="Q8" s="29" t="s">
        <v>1</v>
      </c>
    </row>
    <row r="9" spans="1:17">
      <c r="A9" s="23" t="s">
        <v>39</v>
      </c>
      <c r="B9" s="24"/>
      <c r="C9" s="54" t="s">
        <v>38</v>
      </c>
      <c r="D9" s="26"/>
      <c r="E9" s="25"/>
      <c r="F9" s="27"/>
      <c r="G9" s="28"/>
      <c r="H9" s="28"/>
      <c r="I9" s="27"/>
      <c r="J9" s="27"/>
      <c r="K9" s="28"/>
      <c r="L9" s="28"/>
      <c r="M9" s="27"/>
      <c r="N9" s="27"/>
      <c r="O9" s="27"/>
      <c r="P9" s="30" t="s">
        <v>2</v>
      </c>
      <c r="Q9" s="31"/>
    </row>
    <row r="10" spans="1:17">
      <c r="A10" s="23"/>
      <c r="B10" s="24"/>
      <c r="C10" s="25"/>
      <c r="D10" s="26"/>
      <c r="E10" s="25"/>
      <c r="F10" s="27"/>
      <c r="G10" s="28"/>
      <c r="H10" s="28"/>
      <c r="I10" s="27"/>
      <c r="J10" s="27"/>
      <c r="K10" s="28"/>
      <c r="L10" s="28"/>
      <c r="M10" s="27"/>
      <c r="N10" s="27"/>
      <c r="O10" s="27"/>
      <c r="P10" s="30" t="s">
        <v>3</v>
      </c>
      <c r="Q10" s="29"/>
    </row>
    <row r="11" spans="1:17" ht="14.4" customHeight="1">
      <c r="A11" s="23" t="s">
        <v>47</v>
      </c>
      <c r="B11" s="24"/>
      <c r="C11" s="83" t="s">
        <v>48</v>
      </c>
      <c r="D11" s="26"/>
      <c r="E11" s="84" t="s">
        <v>49</v>
      </c>
      <c r="F11" s="85"/>
      <c r="G11" s="28"/>
      <c r="H11" s="28"/>
      <c r="I11" s="27"/>
      <c r="J11" s="27"/>
      <c r="K11" s="28"/>
      <c r="L11" s="28"/>
      <c r="M11" s="27"/>
      <c r="N11" s="27"/>
      <c r="O11" s="27"/>
      <c r="P11" s="30" t="s">
        <v>4</v>
      </c>
      <c r="Q11" s="29"/>
    </row>
    <row r="12" spans="1:17">
      <c r="A12" s="23"/>
      <c r="B12" s="24"/>
      <c r="C12" s="25"/>
      <c r="D12" s="26"/>
      <c r="E12" s="25"/>
      <c r="F12" s="27"/>
      <c r="G12" s="28"/>
      <c r="H12" s="28"/>
      <c r="I12" s="27"/>
      <c r="J12" s="27"/>
      <c r="K12" s="28"/>
      <c r="L12" s="28"/>
      <c r="M12" s="27"/>
      <c r="N12" s="27"/>
      <c r="O12" s="27"/>
      <c r="P12" s="30" t="s">
        <v>5</v>
      </c>
      <c r="Q12" s="29">
        <v>384</v>
      </c>
    </row>
    <row r="13" spans="1:17" ht="123.6" customHeight="1">
      <c r="A13" s="112" t="s">
        <v>50</v>
      </c>
      <c r="B13" s="112" t="s">
        <v>51</v>
      </c>
      <c r="C13" s="112" t="s">
        <v>52</v>
      </c>
      <c r="D13" s="112"/>
      <c r="E13" s="112" t="s">
        <v>53</v>
      </c>
      <c r="F13" s="112" t="s">
        <v>54</v>
      </c>
      <c r="G13" s="112"/>
      <c r="H13" s="112"/>
      <c r="I13" s="112" t="s">
        <v>55</v>
      </c>
      <c r="J13" s="112"/>
      <c r="K13" s="112"/>
      <c r="L13" s="112"/>
      <c r="M13" s="112"/>
      <c r="N13" s="112"/>
      <c r="O13" s="112"/>
      <c r="P13" s="112" t="s">
        <v>56</v>
      </c>
      <c r="Q13" s="112"/>
    </row>
    <row r="14" spans="1:17" ht="31.8" customHeight="1">
      <c r="A14" s="112"/>
      <c r="B14" s="112"/>
      <c r="C14" s="112" t="s">
        <v>57</v>
      </c>
      <c r="D14" s="112" t="s">
        <v>58</v>
      </c>
      <c r="E14" s="112"/>
      <c r="F14" s="112" t="s">
        <v>59</v>
      </c>
      <c r="G14" s="112" t="s">
        <v>60</v>
      </c>
      <c r="H14" s="112"/>
      <c r="I14" s="113" t="s">
        <v>61</v>
      </c>
      <c r="J14" s="113" t="s">
        <v>62</v>
      </c>
      <c r="K14" s="113" t="s">
        <v>63</v>
      </c>
      <c r="L14" s="113"/>
      <c r="M14" s="112" t="s">
        <v>64</v>
      </c>
      <c r="N14" s="112"/>
      <c r="O14" s="112"/>
      <c r="P14" s="113" t="s">
        <v>59</v>
      </c>
      <c r="Q14" s="113" t="s">
        <v>65</v>
      </c>
    </row>
    <row r="15" spans="1:17" ht="37.799999999999997" customHeight="1">
      <c r="A15" s="112"/>
      <c r="B15" s="112"/>
      <c r="C15" s="112"/>
      <c r="D15" s="112"/>
      <c r="E15" s="112" t="s">
        <v>59</v>
      </c>
      <c r="F15" s="112"/>
      <c r="G15" s="114" t="s">
        <v>66</v>
      </c>
      <c r="H15" s="114" t="s">
        <v>67</v>
      </c>
      <c r="I15" s="113"/>
      <c r="J15" s="113"/>
      <c r="K15" s="115" t="s">
        <v>66</v>
      </c>
      <c r="L15" s="115" t="s">
        <v>67</v>
      </c>
      <c r="M15" s="112" t="s">
        <v>68</v>
      </c>
      <c r="N15" s="112"/>
      <c r="O15" s="112" t="s">
        <v>69</v>
      </c>
      <c r="P15" s="113"/>
      <c r="Q15" s="113"/>
    </row>
    <row r="16" spans="1:17" ht="63.6" customHeight="1">
      <c r="A16" s="112"/>
      <c r="B16" s="112"/>
      <c r="C16" s="112"/>
      <c r="D16" s="112"/>
      <c r="E16" s="112"/>
      <c r="F16" s="112"/>
      <c r="G16" s="114"/>
      <c r="H16" s="114"/>
      <c r="I16" s="113"/>
      <c r="J16" s="113"/>
      <c r="K16" s="115"/>
      <c r="L16" s="115"/>
      <c r="M16" s="44" t="s">
        <v>59</v>
      </c>
      <c r="N16" s="44" t="s">
        <v>70</v>
      </c>
      <c r="O16" s="112"/>
      <c r="P16" s="113"/>
      <c r="Q16" s="113"/>
    </row>
    <row r="17" spans="1:18" ht="22.5" customHeight="1">
      <c r="A17" s="81">
        <v>1</v>
      </c>
      <c r="B17" s="81">
        <v>2</v>
      </c>
      <c r="C17" s="81">
        <v>3</v>
      </c>
      <c r="D17" s="81">
        <v>4</v>
      </c>
      <c r="E17" s="81">
        <v>5</v>
      </c>
      <c r="F17" s="81">
        <v>6</v>
      </c>
      <c r="G17" s="82">
        <v>7</v>
      </c>
      <c r="H17" s="82">
        <v>8</v>
      </c>
      <c r="I17" s="81">
        <v>9</v>
      </c>
      <c r="J17" s="81">
        <v>10</v>
      </c>
      <c r="K17" s="82">
        <v>11</v>
      </c>
      <c r="L17" s="82">
        <v>12</v>
      </c>
      <c r="M17" s="81">
        <v>13</v>
      </c>
      <c r="N17" s="81">
        <v>14</v>
      </c>
      <c r="O17" s="81">
        <v>15</v>
      </c>
      <c r="P17" s="81">
        <v>16</v>
      </c>
      <c r="Q17" s="81">
        <v>17</v>
      </c>
    </row>
    <row r="18" spans="1:18" ht="109.95" customHeight="1">
      <c r="A18" s="104" t="s">
        <v>71</v>
      </c>
      <c r="B18" s="105" t="s">
        <v>72</v>
      </c>
      <c r="C18" s="56">
        <v>335</v>
      </c>
      <c r="D18" s="60" t="s">
        <v>150</v>
      </c>
      <c r="E18" s="86">
        <f>26674.075+22040.245+209501.722+6679.064</f>
        <v>264895.10600000003</v>
      </c>
      <c r="F18" s="86">
        <f>G18+H18</f>
        <v>23</v>
      </c>
      <c r="G18" s="86">
        <v>15</v>
      </c>
      <c r="H18" s="86">
        <v>8</v>
      </c>
      <c r="I18" s="86">
        <f>K18+L18</f>
        <v>33332.921000000002</v>
      </c>
      <c r="J18" s="86">
        <f>K18*100/E18</f>
        <v>0.71453603978625402</v>
      </c>
      <c r="K18" s="86">
        <f>1624.325+25.351+1+22.44+219.655</f>
        <v>1892.771</v>
      </c>
      <c r="L18" s="86">
        <v>31440.15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32"/>
    </row>
    <row r="19" spans="1:18" ht="109.95" customHeight="1">
      <c r="A19" s="104"/>
      <c r="B19" s="105"/>
      <c r="C19" s="110" t="s">
        <v>73</v>
      </c>
      <c r="D19" s="111"/>
      <c r="E19" s="86">
        <f>E18</f>
        <v>264895.10600000003</v>
      </c>
      <c r="F19" s="86">
        <f t="shared" ref="F19:Q19" si="0">F18</f>
        <v>23</v>
      </c>
      <c r="G19" s="86">
        <f t="shared" si="0"/>
        <v>15</v>
      </c>
      <c r="H19" s="86">
        <f t="shared" si="0"/>
        <v>8</v>
      </c>
      <c r="I19" s="86">
        <f t="shared" si="0"/>
        <v>33332.921000000002</v>
      </c>
      <c r="J19" s="86">
        <f t="shared" si="0"/>
        <v>0.71453603978625402</v>
      </c>
      <c r="K19" s="86">
        <f t="shared" si="0"/>
        <v>1892.771</v>
      </c>
      <c r="L19" s="86">
        <f t="shared" si="0"/>
        <v>31440.15</v>
      </c>
      <c r="M19" s="86">
        <f t="shared" si="0"/>
        <v>0</v>
      </c>
      <c r="N19" s="86">
        <f t="shared" si="0"/>
        <v>0</v>
      </c>
      <c r="O19" s="86">
        <f t="shared" si="0"/>
        <v>0</v>
      </c>
      <c r="P19" s="86">
        <f t="shared" si="0"/>
        <v>0</v>
      </c>
      <c r="Q19" s="86">
        <f t="shared" si="0"/>
        <v>0</v>
      </c>
      <c r="R19" s="32"/>
    </row>
    <row r="20" spans="1:18" ht="109.95" customHeight="1">
      <c r="A20" s="104"/>
      <c r="B20" s="105"/>
      <c r="C20" s="56">
        <v>348</v>
      </c>
      <c r="D20" s="60" t="s">
        <v>151</v>
      </c>
      <c r="E20" s="86">
        <v>20063.2</v>
      </c>
      <c r="F20" s="86">
        <v>2</v>
      </c>
      <c r="G20" s="86">
        <v>2</v>
      </c>
      <c r="H20" s="86">
        <v>0</v>
      </c>
      <c r="I20" s="86">
        <f>K20+L20</f>
        <v>106.46960999999999</v>
      </c>
      <c r="J20" s="86">
        <f>K20*100/E20</f>
        <v>0.53067112923162796</v>
      </c>
      <c r="K20" s="86">
        <f>(807.33+741.49+10295.92+9740.92+9445.05+16699.52+8924.8+26087.65+424.98+23301.95)/1000</f>
        <v>106.46960999999999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32"/>
    </row>
    <row r="21" spans="1:18" ht="109.95" customHeight="1">
      <c r="A21" s="104"/>
      <c r="B21" s="105"/>
      <c r="C21" s="106" t="s">
        <v>73</v>
      </c>
      <c r="D21" s="106"/>
      <c r="E21" s="86">
        <f>E20</f>
        <v>20063.2</v>
      </c>
      <c r="F21" s="86">
        <f t="shared" ref="F21:Q21" si="1">F20</f>
        <v>2</v>
      </c>
      <c r="G21" s="86">
        <f t="shared" si="1"/>
        <v>2</v>
      </c>
      <c r="H21" s="86">
        <f t="shared" si="1"/>
        <v>0</v>
      </c>
      <c r="I21" s="86">
        <f t="shared" si="1"/>
        <v>106.46960999999999</v>
      </c>
      <c r="J21" s="86">
        <f t="shared" si="1"/>
        <v>0.53067112923162796</v>
      </c>
      <c r="K21" s="86">
        <f t="shared" si="1"/>
        <v>106.46960999999999</v>
      </c>
      <c r="L21" s="86">
        <f t="shared" si="1"/>
        <v>0</v>
      </c>
      <c r="M21" s="86">
        <f t="shared" si="1"/>
        <v>0</v>
      </c>
      <c r="N21" s="86">
        <f t="shared" si="1"/>
        <v>0</v>
      </c>
      <c r="O21" s="86">
        <f t="shared" si="1"/>
        <v>0</v>
      </c>
      <c r="P21" s="86">
        <f t="shared" si="1"/>
        <v>0</v>
      </c>
      <c r="Q21" s="86">
        <f t="shared" si="1"/>
        <v>0</v>
      </c>
      <c r="R21" s="32"/>
    </row>
    <row r="22" spans="1:18" ht="35.4" customHeight="1">
      <c r="A22" s="104" t="s">
        <v>74</v>
      </c>
      <c r="B22" s="105" t="s">
        <v>75</v>
      </c>
      <c r="C22" s="56"/>
      <c r="D22" s="60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32"/>
    </row>
    <row r="23" spans="1:18" ht="35.4" customHeight="1">
      <c r="A23" s="104"/>
      <c r="B23" s="105"/>
      <c r="C23" s="106" t="s">
        <v>73</v>
      </c>
      <c r="D23" s="10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32"/>
    </row>
    <row r="24" spans="1:18" ht="70.2" customHeight="1">
      <c r="A24" s="104" t="s">
        <v>97</v>
      </c>
      <c r="B24" s="105" t="s">
        <v>98</v>
      </c>
      <c r="C24" s="56"/>
      <c r="D24" s="60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2"/>
    </row>
    <row r="25" spans="1:18" ht="70.2" customHeight="1">
      <c r="A25" s="104"/>
      <c r="B25" s="105"/>
      <c r="C25" s="106" t="s">
        <v>78</v>
      </c>
      <c r="D25" s="10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32"/>
    </row>
    <row r="26" spans="1:18" ht="57" customHeight="1">
      <c r="A26" s="104" t="s">
        <v>99</v>
      </c>
      <c r="B26" s="105" t="s">
        <v>100</v>
      </c>
      <c r="C26" s="56"/>
      <c r="D26" s="60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32"/>
    </row>
    <row r="27" spans="1:18" ht="57" customHeight="1">
      <c r="A27" s="104"/>
      <c r="B27" s="105"/>
      <c r="C27" s="106" t="s">
        <v>78</v>
      </c>
      <c r="D27" s="10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32"/>
    </row>
    <row r="28" spans="1:18" ht="48" customHeight="1">
      <c r="A28" s="107" t="s">
        <v>76</v>
      </c>
      <c r="B28" s="108" t="s">
        <v>77</v>
      </c>
      <c r="C28" s="56"/>
      <c r="D28" s="60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32"/>
    </row>
    <row r="29" spans="1:18" ht="48" customHeight="1">
      <c r="A29" s="107"/>
      <c r="B29" s="108"/>
      <c r="C29" s="106" t="s">
        <v>78</v>
      </c>
      <c r="D29" s="10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32"/>
    </row>
    <row r="30" spans="1:18" ht="42" customHeight="1">
      <c r="A30" s="107" t="s">
        <v>79</v>
      </c>
      <c r="B30" s="108" t="s">
        <v>80</v>
      </c>
      <c r="C30" s="56">
        <v>335</v>
      </c>
      <c r="D30" s="60" t="s">
        <v>150</v>
      </c>
      <c r="E30" s="86">
        <v>170048</v>
      </c>
      <c r="F30" s="86">
        <f>G30+H30</f>
        <v>45</v>
      </c>
      <c r="G30" s="86">
        <v>35</v>
      </c>
      <c r="H30" s="86">
        <v>10</v>
      </c>
      <c r="I30" s="86">
        <f>K30+L30</f>
        <v>238709.41</v>
      </c>
      <c r="J30" s="86">
        <v>100</v>
      </c>
      <c r="K30" s="86">
        <v>170048</v>
      </c>
      <c r="L30" s="86">
        <v>68661.41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2"/>
    </row>
    <row r="31" spans="1:18" ht="42" customHeight="1">
      <c r="A31" s="107"/>
      <c r="B31" s="108"/>
      <c r="C31" s="106" t="s">
        <v>73</v>
      </c>
      <c r="D31" s="106"/>
      <c r="E31" s="86">
        <f>E30</f>
        <v>170048</v>
      </c>
      <c r="F31" s="86">
        <f t="shared" ref="F31:Q31" si="2">F30</f>
        <v>45</v>
      </c>
      <c r="G31" s="86">
        <f t="shared" si="2"/>
        <v>35</v>
      </c>
      <c r="H31" s="86">
        <f t="shared" si="2"/>
        <v>10</v>
      </c>
      <c r="I31" s="86">
        <f t="shared" si="2"/>
        <v>238709.41</v>
      </c>
      <c r="J31" s="86">
        <f t="shared" si="2"/>
        <v>100</v>
      </c>
      <c r="K31" s="86">
        <f t="shared" si="2"/>
        <v>170048</v>
      </c>
      <c r="L31" s="86">
        <f t="shared" si="2"/>
        <v>68661.41</v>
      </c>
      <c r="M31" s="86">
        <f t="shared" si="2"/>
        <v>0</v>
      </c>
      <c r="N31" s="86">
        <f t="shared" si="2"/>
        <v>0</v>
      </c>
      <c r="O31" s="86">
        <f t="shared" si="2"/>
        <v>0</v>
      </c>
      <c r="P31" s="86">
        <f t="shared" si="2"/>
        <v>0</v>
      </c>
      <c r="Q31" s="86">
        <f t="shared" si="2"/>
        <v>0</v>
      </c>
      <c r="R31" s="32"/>
    </row>
    <row r="32" spans="1:18" ht="56.4" customHeight="1">
      <c r="A32" s="109" t="s">
        <v>81</v>
      </c>
      <c r="B32" s="108" t="s">
        <v>82</v>
      </c>
      <c r="C32" s="87">
        <v>335</v>
      </c>
      <c r="D32" s="87">
        <v>1</v>
      </c>
      <c r="E32" s="86">
        <v>4688</v>
      </c>
      <c r="F32" s="86">
        <v>3</v>
      </c>
      <c r="G32" s="86">
        <v>3</v>
      </c>
      <c r="H32" s="86">
        <v>0</v>
      </c>
      <c r="I32" s="86">
        <v>4688</v>
      </c>
      <c r="J32" s="86">
        <v>100</v>
      </c>
      <c r="K32" s="86">
        <v>4688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32"/>
    </row>
    <row r="33" spans="1:18" ht="56.4" customHeight="1">
      <c r="A33" s="109"/>
      <c r="B33" s="108"/>
      <c r="C33" s="106" t="s">
        <v>78</v>
      </c>
      <c r="D33" s="106"/>
      <c r="E33" s="86">
        <f>E32</f>
        <v>4688</v>
      </c>
      <c r="F33" s="86">
        <f t="shared" ref="F33:Q33" si="3">F32</f>
        <v>3</v>
      </c>
      <c r="G33" s="86">
        <f t="shared" si="3"/>
        <v>3</v>
      </c>
      <c r="H33" s="86">
        <f t="shared" si="3"/>
        <v>0</v>
      </c>
      <c r="I33" s="86">
        <f t="shared" si="3"/>
        <v>4688</v>
      </c>
      <c r="J33" s="86">
        <f t="shared" si="3"/>
        <v>100</v>
      </c>
      <c r="K33" s="86">
        <f t="shared" si="3"/>
        <v>4688</v>
      </c>
      <c r="L33" s="86">
        <f t="shared" si="3"/>
        <v>0</v>
      </c>
      <c r="M33" s="86">
        <f t="shared" si="3"/>
        <v>0</v>
      </c>
      <c r="N33" s="86">
        <f t="shared" si="3"/>
        <v>0</v>
      </c>
      <c r="O33" s="86">
        <f t="shared" si="3"/>
        <v>0</v>
      </c>
      <c r="P33" s="86">
        <f t="shared" si="3"/>
        <v>0</v>
      </c>
      <c r="Q33" s="86">
        <f t="shared" si="3"/>
        <v>0</v>
      </c>
      <c r="R33" s="32"/>
    </row>
    <row r="34" spans="1:18" ht="27.6" customHeight="1">
      <c r="A34" s="109" t="s">
        <v>83</v>
      </c>
      <c r="B34" s="108" t="s">
        <v>84</v>
      </c>
      <c r="C34" s="87">
        <v>335</v>
      </c>
      <c r="D34" s="87">
        <v>1</v>
      </c>
      <c r="E34" s="86">
        <v>4000</v>
      </c>
      <c r="F34" s="86">
        <v>2</v>
      </c>
      <c r="G34" s="86">
        <v>2</v>
      </c>
      <c r="H34" s="86">
        <v>0</v>
      </c>
      <c r="I34" s="86">
        <v>4000</v>
      </c>
      <c r="J34" s="86">
        <v>100</v>
      </c>
      <c r="K34" s="86">
        <v>4000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32"/>
    </row>
    <row r="35" spans="1:18" ht="27.6" customHeight="1">
      <c r="A35" s="109"/>
      <c r="B35" s="108"/>
      <c r="C35" s="106" t="s">
        <v>78</v>
      </c>
      <c r="D35" s="106"/>
      <c r="E35" s="86">
        <f>E34</f>
        <v>4000</v>
      </c>
      <c r="F35" s="86">
        <f t="shared" ref="F35:Q35" si="4">F34</f>
        <v>2</v>
      </c>
      <c r="G35" s="86">
        <f t="shared" si="4"/>
        <v>2</v>
      </c>
      <c r="H35" s="86">
        <f t="shared" si="4"/>
        <v>0</v>
      </c>
      <c r="I35" s="86">
        <f t="shared" si="4"/>
        <v>4000</v>
      </c>
      <c r="J35" s="86">
        <f t="shared" si="4"/>
        <v>100</v>
      </c>
      <c r="K35" s="86">
        <f t="shared" si="4"/>
        <v>4000</v>
      </c>
      <c r="L35" s="86">
        <f t="shared" si="4"/>
        <v>0</v>
      </c>
      <c r="M35" s="86">
        <f t="shared" si="4"/>
        <v>0</v>
      </c>
      <c r="N35" s="86">
        <f t="shared" si="4"/>
        <v>0</v>
      </c>
      <c r="O35" s="86">
        <f t="shared" si="4"/>
        <v>0</v>
      </c>
      <c r="P35" s="86">
        <f t="shared" si="4"/>
        <v>0</v>
      </c>
      <c r="Q35" s="86">
        <f t="shared" si="4"/>
        <v>0</v>
      </c>
      <c r="R35" s="32"/>
    </row>
    <row r="36" spans="1:18" ht="22.8" customHeight="1">
      <c r="A36" s="107" t="s">
        <v>85</v>
      </c>
      <c r="B36" s="108" t="s">
        <v>86</v>
      </c>
      <c r="C36" s="87">
        <v>335</v>
      </c>
      <c r="D36" s="87">
        <v>1</v>
      </c>
      <c r="E36" s="86">
        <v>688</v>
      </c>
      <c r="F36" s="86">
        <v>1</v>
      </c>
      <c r="G36" s="86">
        <v>1</v>
      </c>
      <c r="H36" s="86">
        <v>0</v>
      </c>
      <c r="I36" s="86">
        <v>688</v>
      </c>
      <c r="J36" s="86">
        <v>100</v>
      </c>
      <c r="K36" s="86">
        <v>688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32"/>
    </row>
    <row r="37" spans="1:18" ht="22.8" customHeight="1">
      <c r="A37" s="107"/>
      <c r="B37" s="108"/>
      <c r="C37" s="106" t="s">
        <v>73</v>
      </c>
      <c r="D37" s="106"/>
      <c r="E37" s="86">
        <f>E36</f>
        <v>688</v>
      </c>
      <c r="F37" s="86">
        <f t="shared" ref="F37:Q37" si="5">F36</f>
        <v>1</v>
      </c>
      <c r="G37" s="86">
        <f t="shared" si="5"/>
        <v>1</v>
      </c>
      <c r="H37" s="86">
        <f t="shared" si="5"/>
        <v>0</v>
      </c>
      <c r="I37" s="86">
        <f t="shared" si="5"/>
        <v>688</v>
      </c>
      <c r="J37" s="86">
        <f t="shared" si="5"/>
        <v>100</v>
      </c>
      <c r="K37" s="86">
        <f t="shared" si="5"/>
        <v>688</v>
      </c>
      <c r="L37" s="86">
        <f t="shared" si="5"/>
        <v>0</v>
      </c>
      <c r="M37" s="86">
        <f t="shared" si="5"/>
        <v>0</v>
      </c>
      <c r="N37" s="86">
        <f t="shared" si="5"/>
        <v>0</v>
      </c>
      <c r="O37" s="86">
        <f t="shared" si="5"/>
        <v>0</v>
      </c>
      <c r="P37" s="86">
        <f t="shared" si="5"/>
        <v>0</v>
      </c>
      <c r="Q37" s="86">
        <f t="shared" si="5"/>
        <v>0</v>
      </c>
      <c r="R37" s="32"/>
    </row>
    <row r="38" spans="1:18" s="33" customFormat="1" ht="60" customHeight="1">
      <c r="A38" s="107" t="s">
        <v>87</v>
      </c>
      <c r="B38" s="108" t="s">
        <v>88</v>
      </c>
      <c r="C38" s="87">
        <v>335</v>
      </c>
      <c r="D38" s="87">
        <v>1</v>
      </c>
      <c r="E38" s="86">
        <v>4272</v>
      </c>
      <c r="F38" s="86">
        <f>G38+H38</f>
        <v>24</v>
      </c>
      <c r="G38" s="86">
        <v>14</v>
      </c>
      <c r="H38" s="86">
        <v>10</v>
      </c>
      <c r="I38" s="86">
        <f>K38+L38</f>
        <v>72933.41</v>
      </c>
      <c r="J38" s="86">
        <v>100</v>
      </c>
      <c r="K38" s="86">
        <v>4272</v>
      </c>
      <c r="L38" s="86">
        <v>68661.41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32"/>
    </row>
    <row r="39" spans="1:18" s="33" customFormat="1" ht="60" customHeight="1">
      <c r="A39" s="107"/>
      <c r="B39" s="108"/>
      <c r="C39" s="106" t="s">
        <v>73</v>
      </c>
      <c r="D39" s="106"/>
      <c r="E39" s="86">
        <f>E38</f>
        <v>4272</v>
      </c>
      <c r="F39" s="86">
        <f t="shared" ref="F39:Q39" si="6">F38</f>
        <v>24</v>
      </c>
      <c r="G39" s="86">
        <f t="shared" si="6"/>
        <v>14</v>
      </c>
      <c r="H39" s="86">
        <f t="shared" si="6"/>
        <v>10</v>
      </c>
      <c r="I39" s="86">
        <f t="shared" si="6"/>
        <v>72933.41</v>
      </c>
      <c r="J39" s="86">
        <f t="shared" si="6"/>
        <v>100</v>
      </c>
      <c r="K39" s="86">
        <f t="shared" si="6"/>
        <v>4272</v>
      </c>
      <c r="L39" s="86">
        <f t="shared" si="6"/>
        <v>68661.41</v>
      </c>
      <c r="M39" s="86">
        <f t="shared" si="6"/>
        <v>0</v>
      </c>
      <c r="N39" s="86">
        <f t="shared" si="6"/>
        <v>0</v>
      </c>
      <c r="O39" s="86">
        <f t="shared" si="6"/>
        <v>0</v>
      </c>
      <c r="P39" s="86">
        <f t="shared" si="6"/>
        <v>0</v>
      </c>
      <c r="Q39" s="86">
        <f t="shared" si="6"/>
        <v>0</v>
      </c>
      <c r="R39" s="32"/>
    </row>
    <row r="40" spans="1:18" s="33" customFormat="1" ht="28.2" customHeight="1">
      <c r="A40" s="109" t="s">
        <v>83</v>
      </c>
      <c r="B40" s="108" t="s">
        <v>89</v>
      </c>
      <c r="C40" s="87"/>
      <c r="D40" s="87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32"/>
    </row>
    <row r="41" spans="1:18" s="33" customFormat="1" ht="28.2" customHeight="1">
      <c r="A41" s="109"/>
      <c r="B41" s="108"/>
      <c r="C41" s="106" t="s">
        <v>78</v>
      </c>
      <c r="D41" s="10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32"/>
    </row>
    <row r="42" spans="1:18" s="33" customFormat="1" ht="24.6" customHeight="1">
      <c r="A42" s="107" t="s">
        <v>85</v>
      </c>
      <c r="B42" s="108" t="s">
        <v>90</v>
      </c>
      <c r="C42" s="56">
        <v>335</v>
      </c>
      <c r="D42" s="56">
        <v>1</v>
      </c>
      <c r="E42" s="86">
        <v>4272</v>
      </c>
      <c r="F42" s="86">
        <v>14</v>
      </c>
      <c r="G42" s="86">
        <v>14</v>
      </c>
      <c r="H42" s="86">
        <v>0</v>
      </c>
      <c r="I42" s="86">
        <v>4272</v>
      </c>
      <c r="J42" s="86">
        <v>100</v>
      </c>
      <c r="K42" s="86">
        <v>4272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32"/>
    </row>
    <row r="43" spans="1:18" s="33" customFormat="1" ht="24.6" customHeight="1">
      <c r="A43" s="107"/>
      <c r="B43" s="108"/>
      <c r="C43" s="106" t="s">
        <v>78</v>
      </c>
      <c r="D43" s="106"/>
      <c r="E43" s="86">
        <f>E42</f>
        <v>4272</v>
      </c>
      <c r="F43" s="86">
        <f t="shared" ref="F43:Q43" si="7">F42</f>
        <v>14</v>
      </c>
      <c r="G43" s="86">
        <f t="shared" si="7"/>
        <v>14</v>
      </c>
      <c r="H43" s="86">
        <f t="shared" si="7"/>
        <v>0</v>
      </c>
      <c r="I43" s="86">
        <f t="shared" si="7"/>
        <v>4272</v>
      </c>
      <c r="J43" s="86">
        <f t="shared" si="7"/>
        <v>100</v>
      </c>
      <c r="K43" s="86">
        <f t="shared" si="7"/>
        <v>4272</v>
      </c>
      <c r="L43" s="86">
        <f t="shared" si="7"/>
        <v>0</v>
      </c>
      <c r="M43" s="86">
        <f t="shared" si="7"/>
        <v>0</v>
      </c>
      <c r="N43" s="86">
        <f t="shared" si="7"/>
        <v>0</v>
      </c>
      <c r="O43" s="86">
        <f t="shared" si="7"/>
        <v>0</v>
      </c>
      <c r="P43" s="86">
        <f t="shared" si="7"/>
        <v>0</v>
      </c>
      <c r="Q43" s="86">
        <f t="shared" si="7"/>
        <v>0</v>
      </c>
      <c r="R43" s="32"/>
    </row>
    <row r="44" spans="1:18" s="33" customFormat="1" ht="83.4" customHeight="1">
      <c r="A44" s="107" t="s">
        <v>91</v>
      </c>
      <c r="B44" s="108" t="s">
        <v>92</v>
      </c>
      <c r="C44" s="56">
        <v>335</v>
      </c>
      <c r="D44" s="60" t="s">
        <v>150</v>
      </c>
      <c r="E44" s="86">
        <v>156400</v>
      </c>
      <c r="F44" s="86">
        <v>4</v>
      </c>
      <c r="G44" s="86">
        <v>4</v>
      </c>
      <c r="H44" s="86">
        <v>0</v>
      </c>
      <c r="I44" s="86">
        <v>156400</v>
      </c>
      <c r="J44" s="86">
        <v>100</v>
      </c>
      <c r="K44" s="86">
        <v>156400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32"/>
    </row>
    <row r="45" spans="1:18" s="33" customFormat="1" ht="83.4" customHeight="1">
      <c r="A45" s="107"/>
      <c r="B45" s="108"/>
      <c r="C45" s="106" t="s">
        <v>73</v>
      </c>
      <c r="D45" s="106"/>
      <c r="E45" s="86">
        <f>E44</f>
        <v>156400</v>
      </c>
      <c r="F45" s="86">
        <f t="shared" ref="F45:Q45" si="8">F44</f>
        <v>4</v>
      </c>
      <c r="G45" s="86">
        <f t="shared" si="8"/>
        <v>4</v>
      </c>
      <c r="H45" s="86">
        <f t="shared" si="8"/>
        <v>0</v>
      </c>
      <c r="I45" s="86">
        <f t="shared" si="8"/>
        <v>156400</v>
      </c>
      <c r="J45" s="86">
        <f t="shared" si="8"/>
        <v>100</v>
      </c>
      <c r="K45" s="86">
        <f t="shared" si="8"/>
        <v>156400</v>
      </c>
      <c r="L45" s="86">
        <f t="shared" si="8"/>
        <v>0</v>
      </c>
      <c r="M45" s="86">
        <f t="shared" si="8"/>
        <v>0</v>
      </c>
      <c r="N45" s="86">
        <f t="shared" si="8"/>
        <v>0</v>
      </c>
      <c r="O45" s="86">
        <f t="shared" si="8"/>
        <v>0</v>
      </c>
      <c r="P45" s="86">
        <f t="shared" si="8"/>
        <v>0</v>
      </c>
      <c r="Q45" s="86">
        <f t="shared" si="8"/>
        <v>0</v>
      </c>
      <c r="R45" s="32"/>
    </row>
    <row r="46" spans="1:18" s="33" customFormat="1" ht="48" customHeight="1">
      <c r="A46" s="107" t="s">
        <v>93</v>
      </c>
      <c r="B46" s="108" t="s">
        <v>94</v>
      </c>
      <c r="C46" s="56"/>
      <c r="D46" s="60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32"/>
    </row>
    <row r="47" spans="1:18" s="33" customFormat="1" ht="48" customHeight="1">
      <c r="A47" s="107"/>
      <c r="B47" s="108"/>
      <c r="C47" s="106" t="s">
        <v>73</v>
      </c>
      <c r="D47" s="10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32"/>
    </row>
    <row r="48" spans="1:18" s="33" customFormat="1" ht="109.2" customHeight="1">
      <c r="A48" s="107" t="s">
        <v>95</v>
      </c>
      <c r="B48" s="108" t="s">
        <v>96</v>
      </c>
      <c r="C48" s="87"/>
      <c r="D48" s="87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32"/>
    </row>
    <row r="49" spans="1:18" s="33" customFormat="1" ht="109.2" customHeight="1">
      <c r="A49" s="107"/>
      <c r="B49" s="108"/>
      <c r="C49" s="106" t="s">
        <v>78</v>
      </c>
      <c r="D49" s="10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32"/>
    </row>
    <row r="50" spans="1:18">
      <c r="A50" s="34"/>
      <c r="B50" s="35"/>
      <c r="C50" s="36"/>
      <c r="D50" s="37"/>
      <c r="E50" s="36"/>
      <c r="F50" s="36"/>
      <c r="G50" s="38"/>
      <c r="H50" s="38"/>
      <c r="I50" s="36"/>
      <c r="J50" s="36"/>
      <c r="K50" s="38"/>
      <c r="L50" s="38"/>
      <c r="M50" s="36"/>
      <c r="N50" s="36"/>
      <c r="O50" s="36"/>
      <c r="P50" s="36"/>
      <c r="Q50" s="36"/>
      <c r="R50" s="35"/>
    </row>
    <row r="51" spans="1:18" ht="39.6" customHeight="1">
      <c r="A51" s="134" t="s">
        <v>40</v>
      </c>
      <c r="B51" s="134"/>
      <c r="C51" s="11"/>
      <c r="D51" s="135"/>
      <c r="E51" s="135"/>
      <c r="F51" s="136" t="s">
        <v>34</v>
      </c>
      <c r="G51" s="136"/>
      <c r="H51" s="39"/>
      <c r="I51" s="19"/>
      <c r="J51" s="19"/>
      <c r="K51" s="39"/>
      <c r="L51" s="39"/>
      <c r="M51" s="19"/>
      <c r="N51" s="19"/>
      <c r="O51" s="19"/>
      <c r="P51" s="19"/>
      <c r="Q51" s="19"/>
      <c r="R51" s="18"/>
    </row>
    <row r="52" spans="1:18" ht="15.6">
      <c r="A52" s="40"/>
      <c r="C52" s="40"/>
      <c r="D52" s="137"/>
      <c r="E52" s="137"/>
      <c r="F52" s="40"/>
      <c r="G52" s="40"/>
      <c r="H52" s="138"/>
      <c r="I52" s="138"/>
      <c r="J52" s="138"/>
      <c r="K52" s="138"/>
      <c r="L52" s="138"/>
      <c r="M52" s="138"/>
      <c r="N52" s="41"/>
      <c r="O52" s="41"/>
      <c r="P52" s="41"/>
      <c r="Q52" s="41"/>
      <c r="R52" s="41"/>
    </row>
    <row r="53" spans="1:18" ht="15.6">
      <c r="A53" s="40"/>
      <c r="C53" s="40"/>
      <c r="D53" s="139"/>
      <c r="E53" s="139"/>
      <c r="F53" s="140"/>
      <c r="G53" s="140"/>
      <c r="H53" s="141"/>
      <c r="I53" s="142"/>
      <c r="J53" s="142"/>
      <c r="K53" s="142"/>
      <c r="L53" s="142"/>
      <c r="M53" s="142"/>
      <c r="N53" s="42"/>
      <c r="O53" s="42"/>
      <c r="P53" s="42"/>
      <c r="Q53" s="42"/>
      <c r="R53" s="42"/>
    </row>
    <row r="54" spans="1:18"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2"/>
      <c r="O54" s="42"/>
      <c r="P54" s="42"/>
      <c r="Q54" s="42"/>
      <c r="R54" s="42"/>
    </row>
    <row r="55" spans="1:18">
      <c r="F55" s="19"/>
      <c r="G55" s="39"/>
      <c r="H55" s="39"/>
      <c r="I55" s="19"/>
      <c r="J55" s="19"/>
      <c r="K55" s="39"/>
      <c r="L55" s="39"/>
      <c r="M55" s="19"/>
      <c r="N55" s="19"/>
      <c r="O55" s="19"/>
      <c r="P55" s="19"/>
      <c r="Q55" s="19"/>
      <c r="R55" s="18"/>
    </row>
    <row r="56" spans="1:18">
      <c r="F56" s="19"/>
      <c r="G56" s="39"/>
      <c r="H56" s="39"/>
      <c r="I56" s="19"/>
      <c r="J56" s="19"/>
      <c r="K56" s="39"/>
      <c r="L56" s="39"/>
      <c r="M56" s="19"/>
      <c r="N56" s="19"/>
      <c r="O56" s="19"/>
      <c r="P56" s="19"/>
      <c r="Q56" s="19"/>
      <c r="R56" s="18"/>
    </row>
    <row r="57" spans="1:18">
      <c r="F57" s="19"/>
      <c r="G57" s="39"/>
      <c r="H57" s="39"/>
      <c r="I57" s="19"/>
      <c r="J57" s="19"/>
      <c r="K57" s="39"/>
      <c r="L57" s="39"/>
      <c r="M57" s="19"/>
      <c r="N57" s="19"/>
      <c r="O57" s="19"/>
      <c r="P57" s="19"/>
      <c r="Q57" s="19"/>
      <c r="R57" s="18"/>
    </row>
    <row r="58" spans="1:18">
      <c r="F58" s="19"/>
      <c r="G58" s="39"/>
      <c r="H58" s="39"/>
      <c r="I58" s="19"/>
      <c r="J58" s="19"/>
      <c r="K58" s="39"/>
      <c r="L58" s="39"/>
      <c r="M58" s="19"/>
      <c r="N58" s="19"/>
      <c r="O58" s="19"/>
      <c r="P58" s="19"/>
      <c r="Q58" s="19"/>
      <c r="R58" s="18"/>
    </row>
    <row r="59" spans="1:18">
      <c r="F59" s="19"/>
      <c r="G59" s="39"/>
      <c r="H59" s="39"/>
      <c r="I59" s="19"/>
      <c r="J59" s="19"/>
      <c r="K59" s="39"/>
      <c r="L59" s="39"/>
      <c r="M59" s="19"/>
      <c r="N59" s="19"/>
      <c r="O59" s="19"/>
      <c r="P59" s="19"/>
      <c r="Q59" s="19"/>
      <c r="R59" s="18"/>
    </row>
    <row r="60" spans="1:18">
      <c r="F60" s="19"/>
      <c r="G60" s="39"/>
      <c r="H60" s="39"/>
      <c r="I60" s="19"/>
      <c r="J60" s="19"/>
      <c r="K60" s="39"/>
      <c r="L60" s="39"/>
      <c r="M60" s="19"/>
      <c r="N60" s="19"/>
      <c r="O60" s="19"/>
      <c r="P60" s="19"/>
      <c r="Q60" s="19"/>
      <c r="R60" s="18"/>
    </row>
    <row r="61" spans="1:18">
      <c r="F61" s="19"/>
      <c r="G61" s="39"/>
      <c r="H61" s="39"/>
      <c r="I61" s="19"/>
      <c r="J61" s="19"/>
      <c r="K61" s="39"/>
      <c r="L61" s="39"/>
      <c r="M61" s="19"/>
      <c r="N61" s="19"/>
      <c r="O61" s="19"/>
      <c r="P61" s="19"/>
      <c r="Q61" s="19"/>
      <c r="R61" s="18"/>
    </row>
    <row r="62" spans="1:18">
      <c r="F62" s="19"/>
      <c r="G62" s="39"/>
      <c r="H62" s="39"/>
      <c r="I62" s="19"/>
      <c r="J62" s="19"/>
      <c r="K62" s="39"/>
      <c r="L62" s="39"/>
      <c r="M62" s="19"/>
      <c r="N62" s="19"/>
      <c r="O62" s="19"/>
      <c r="P62" s="19"/>
      <c r="Q62" s="19"/>
      <c r="R62" s="18"/>
    </row>
    <row r="63" spans="1:18">
      <c r="F63" s="19"/>
      <c r="G63" s="39"/>
      <c r="H63" s="39"/>
      <c r="I63" s="19"/>
      <c r="J63" s="19"/>
      <c r="K63" s="39"/>
      <c r="L63" s="39"/>
      <c r="M63" s="19"/>
      <c r="N63" s="19"/>
      <c r="O63" s="19"/>
      <c r="P63" s="19"/>
      <c r="Q63" s="19"/>
      <c r="R63" s="18"/>
    </row>
    <row r="64" spans="1:18">
      <c r="F64" s="19"/>
      <c r="G64" s="39"/>
      <c r="H64" s="39"/>
      <c r="I64" s="19"/>
      <c r="J64" s="19"/>
      <c r="K64" s="39"/>
      <c r="L64" s="39"/>
      <c r="M64" s="19"/>
      <c r="N64" s="19"/>
      <c r="O64" s="19"/>
      <c r="P64" s="19"/>
      <c r="Q64" s="19"/>
      <c r="R64" s="18"/>
    </row>
    <row r="65" spans="6:18">
      <c r="F65" s="19"/>
      <c r="G65" s="39"/>
      <c r="H65" s="39"/>
      <c r="I65" s="19"/>
      <c r="J65" s="19"/>
      <c r="K65" s="39"/>
      <c r="L65" s="39"/>
      <c r="M65" s="19"/>
      <c r="N65" s="19"/>
      <c r="O65" s="19"/>
      <c r="P65" s="19"/>
      <c r="Q65" s="19"/>
      <c r="R65" s="18"/>
    </row>
    <row r="66" spans="6:18">
      <c r="F66" s="19"/>
      <c r="G66" s="39"/>
      <c r="H66" s="39"/>
      <c r="I66" s="19"/>
      <c r="J66" s="19"/>
      <c r="K66" s="39"/>
      <c r="L66" s="39"/>
      <c r="M66" s="19"/>
      <c r="N66" s="19"/>
      <c r="O66" s="19"/>
      <c r="P66" s="19"/>
      <c r="Q66" s="19"/>
      <c r="R66" s="18"/>
    </row>
    <row r="67" spans="6:18">
      <c r="F67" s="19"/>
      <c r="G67" s="39"/>
      <c r="H67" s="39"/>
      <c r="I67" s="19"/>
      <c r="J67" s="19"/>
      <c r="K67" s="39"/>
      <c r="L67" s="39"/>
      <c r="M67" s="19"/>
      <c r="N67" s="19"/>
      <c r="O67" s="19"/>
      <c r="P67" s="19"/>
      <c r="Q67" s="19"/>
      <c r="R67" s="18"/>
    </row>
    <row r="68" spans="6:18">
      <c r="F68" s="19"/>
      <c r="G68" s="39"/>
      <c r="H68" s="39"/>
      <c r="I68" s="19"/>
      <c r="J68" s="19"/>
      <c r="K68" s="39"/>
      <c r="L68" s="39"/>
      <c r="M68" s="19"/>
      <c r="N68" s="19"/>
      <c r="O68" s="19"/>
      <c r="P68" s="19"/>
      <c r="Q68" s="19"/>
      <c r="R68" s="18"/>
    </row>
    <row r="69" spans="6:18">
      <c r="F69" s="19"/>
      <c r="G69" s="39"/>
      <c r="H69" s="39"/>
      <c r="I69" s="19"/>
      <c r="J69" s="19"/>
      <c r="K69" s="39"/>
      <c r="L69" s="39"/>
      <c r="M69" s="19"/>
      <c r="N69" s="19"/>
      <c r="O69" s="19"/>
      <c r="P69" s="19"/>
      <c r="Q69" s="19"/>
      <c r="R69" s="18"/>
    </row>
    <row r="70" spans="6:18">
      <c r="F70" s="19"/>
      <c r="G70" s="39"/>
      <c r="H70" s="39"/>
      <c r="I70" s="19"/>
      <c r="J70" s="19"/>
      <c r="K70" s="39"/>
      <c r="L70" s="39"/>
      <c r="M70" s="19"/>
      <c r="N70" s="19"/>
      <c r="O70" s="19"/>
      <c r="P70" s="19"/>
      <c r="Q70" s="19"/>
      <c r="R70" s="18"/>
    </row>
  </sheetData>
  <mergeCells count="84">
    <mergeCell ref="A6:Q6"/>
    <mergeCell ref="P1:Q1"/>
    <mergeCell ref="P2:Q2"/>
    <mergeCell ref="A3:Q3"/>
    <mergeCell ref="A4:Q4"/>
    <mergeCell ref="A5:Q5"/>
    <mergeCell ref="C8:N8"/>
    <mergeCell ref="A13:A16"/>
    <mergeCell ref="B13:B16"/>
    <mergeCell ref="C13:D13"/>
    <mergeCell ref="E13:E14"/>
    <mergeCell ref="F13:H13"/>
    <mergeCell ref="I13:O13"/>
    <mergeCell ref="M15:N15"/>
    <mergeCell ref="O15:O16"/>
    <mergeCell ref="P13:Q13"/>
    <mergeCell ref="C14:C16"/>
    <mergeCell ref="D14:D16"/>
    <mergeCell ref="F14:F16"/>
    <mergeCell ref="G14:H14"/>
    <mergeCell ref="I14:I16"/>
    <mergeCell ref="J14:J16"/>
    <mergeCell ref="K14:L14"/>
    <mergeCell ref="M14:O14"/>
    <mergeCell ref="P14:P16"/>
    <mergeCell ref="Q14:Q16"/>
    <mergeCell ref="E15:E16"/>
    <mergeCell ref="G15:G16"/>
    <mergeCell ref="H15:H16"/>
    <mergeCell ref="K15:K16"/>
    <mergeCell ref="L15:L16"/>
    <mergeCell ref="A18:A21"/>
    <mergeCell ref="B18:B21"/>
    <mergeCell ref="C21:D21"/>
    <mergeCell ref="A22:A23"/>
    <mergeCell ref="B22:B23"/>
    <mergeCell ref="C23:D23"/>
    <mergeCell ref="C19:D19"/>
    <mergeCell ref="A28:A29"/>
    <mergeCell ref="B28:B29"/>
    <mergeCell ref="C29:D29"/>
    <mergeCell ref="A30:A31"/>
    <mergeCell ref="B30:B31"/>
    <mergeCell ref="C31:D31"/>
    <mergeCell ref="A32:A33"/>
    <mergeCell ref="B32:B33"/>
    <mergeCell ref="C33:D33"/>
    <mergeCell ref="A34:A35"/>
    <mergeCell ref="B34:B35"/>
    <mergeCell ref="C35:D35"/>
    <mergeCell ref="A36:A37"/>
    <mergeCell ref="B36:B37"/>
    <mergeCell ref="C37:D37"/>
    <mergeCell ref="A38:A39"/>
    <mergeCell ref="B38:B39"/>
    <mergeCell ref="C39:D39"/>
    <mergeCell ref="A40:A41"/>
    <mergeCell ref="B40:B41"/>
    <mergeCell ref="C41:D41"/>
    <mergeCell ref="A42:A43"/>
    <mergeCell ref="B42:B43"/>
    <mergeCell ref="C43:D43"/>
    <mergeCell ref="D53:E53"/>
    <mergeCell ref="H53:M53"/>
    <mergeCell ref="A44:A45"/>
    <mergeCell ref="B44:B45"/>
    <mergeCell ref="C45:D45"/>
    <mergeCell ref="A46:A47"/>
    <mergeCell ref="B46:B47"/>
    <mergeCell ref="C47:D47"/>
    <mergeCell ref="A48:A49"/>
    <mergeCell ref="B48:B49"/>
    <mergeCell ref="C49:D49"/>
    <mergeCell ref="D52:E52"/>
    <mergeCell ref="H52:M52"/>
    <mergeCell ref="A51:B51"/>
    <mergeCell ref="D51:E51"/>
    <mergeCell ref="F51:G51"/>
    <mergeCell ref="A24:A25"/>
    <mergeCell ref="B24:B25"/>
    <mergeCell ref="C25:D25"/>
    <mergeCell ref="A26:A27"/>
    <mergeCell ref="B26:B27"/>
    <mergeCell ref="C27:D27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180" verticalDpi="180" r:id="rId1"/>
  <rowBreaks count="1" manualBreakCount="1">
    <brk id="33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W20"/>
  <sheetViews>
    <sheetView view="pageBreakPreview" zoomScale="80" zoomScaleNormal="100" zoomScaleSheetLayoutView="80" workbookViewId="0">
      <selection activeCell="A19" sqref="A19:D19"/>
    </sheetView>
  </sheetViews>
  <sheetFormatPr defaultRowHeight="13.8"/>
  <cols>
    <col min="1" max="1" width="22.88671875" style="46" customWidth="1"/>
    <col min="2" max="2" width="8.88671875" style="46"/>
    <col min="3" max="3" width="9.77734375" style="46" customWidth="1"/>
    <col min="4" max="4" width="11.5546875" style="46" customWidth="1"/>
    <col min="5" max="5" width="9.77734375" style="46" customWidth="1"/>
    <col min="6" max="6" width="11.5546875" style="46" customWidth="1"/>
    <col min="7" max="7" width="9.77734375" style="46" customWidth="1"/>
    <col min="8" max="8" width="11.5546875" style="46" customWidth="1"/>
    <col min="9" max="9" width="9.77734375" style="46" customWidth="1"/>
    <col min="10" max="10" width="11.5546875" style="46" customWidth="1"/>
    <col min="11" max="11" width="9.77734375" style="46" customWidth="1"/>
    <col min="12" max="12" width="11.5546875" style="46" customWidth="1"/>
    <col min="13" max="13" width="9.77734375" style="46" customWidth="1"/>
    <col min="14" max="15" width="11.5546875" style="46" customWidth="1"/>
    <col min="16" max="16" width="16.6640625" style="46" customWidth="1"/>
    <col min="17" max="17" width="9.77734375" style="46" customWidth="1"/>
    <col min="18" max="18" width="11.5546875" style="46" customWidth="1"/>
    <col min="19" max="19" width="9.77734375" style="46" customWidth="1"/>
    <col min="20" max="20" width="11.5546875" style="46" customWidth="1"/>
    <col min="21" max="21" width="9.77734375" style="46" customWidth="1"/>
    <col min="22" max="22" width="11.5546875" style="46" customWidth="1"/>
    <col min="23" max="16384" width="8.88671875" style="46"/>
  </cols>
  <sheetData>
    <row r="2" spans="1:23" ht="33" customHeight="1">
      <c r="A2" s="119" t="s">
        <v>104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3" s="49" customFormat="1" ht="18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47"/>
      <c r="Q3" s="47"/>
      <c r="R3" s="48"/>
      <c r="S3" s="121"/>
      <c r="T3" s="121"/>
      <c r="U3" s="121"/>
      <c r="V3" s="121"/>
    </row>
    <row r="4" spans="1:23" ht="54.6" customHeight="1">
      <c r="A4" s="116" t="s">
        <v>46</v>
      </c>
      <c r="B4" s="116"/>
      <c r="C4" s="116"/>
      <c r="D4" s="116" t="s">
        <v>37</v>
      </c>
      <c r="E4" s="116"/>
      <c r="F4" s="116"/>
      <c r="G4" s="116"/>
      <c r="H4" s="116"/>
      <c r="I4" s="116"/>
      <c r="J4" s="116"/>
      <c r="K4" s="116"/>
      <c r="L4" s="23"/>
      <c r="M4" s="23"/>
      <c r="N4" s="23"/>
      <c r="O4" s="23"/>
      <c r="P4" s="23"/>
      <c r="Q4" s="23"/>
      <c r="R4" s="23"/>
      <c r="S4" s="25"/>
      <c r="T4" s="27"/>
      <c r="U4" s="125" t="s">
        <v>1</v>
      </c>
      <c r="V4" s="125"/>
      <c r="W4" s="57"/>
    </row>
    <row r="5" spans="1:23">
      <c r="A5" s="23" t="s">
        <v>39</v>
      </c>
      <c r="B5" s="24"/>
      <c r="C5" s="24"/>
      <c r="D5" s="54" t="s">
        <v>38</v>
      </c>
      <c r="E5" s="26"/>
      <c r="F5" s="45"/>
      <c r="G5" s="25"/>
      <c r="H5" s="25"/>
      <c r="I5" s="25"/>
      <c r="J5" s="27"/>
      <c r="K5" s="28"/>
      <c r="L5" s="28"/>
      <c r="M5" s="28"/>
      <c r="N5" s="28"/>
      <c r="O5" s="27"/>
      <c r="P5" s="27"/>
      <c r="Q5" s="27"/>
      <c r="R5" s="27"/>
      <c r="S5" s="30" t="s">
        <v>2</v>
      </c>
      <c r="T5" s="27"/>
      <c r="U5" s="126"/>
      <c r="V5" s="126"/>
      <c r="W5" s="58"/>
    </row>
    <row r="6" spans="1:23">
      <c r="A6" s="23"/>
      <c r="B6" s="24"/>
      <c r="C6" s="24"/>
      <c r="D6" s="45"/>
      <c r="E6" s="26"/>
      <c r="F6" s="45"/>
      <c r="G6" s="25"/>
      <c r="H6" s="25"/>
      <c r="I6" s="25"/>
      <c r="J6" s="27"/>
      <c r="K6" s="28"/>
      <c r="L6" s="28"/>
      <c r="M6" s="28"/>
      <c r="N6" s="28"/>
      <c r="O6" s="27"/>
      <c r="P6" s="27"/>
      <c r="Q6" s="27"/>
      <c r="R6" s="27"/>
      <c r="S6" s="30" t="s">
        <v>3</v>
      </c>
      <c r="T6" s="27"/>
      <c r="U6" s="125"/>
      <c r="V6" s="125"/>
      <c r="W6" s="57"/>
    </row>
    <row r="7" spans="1:23" ht="13.8" customHeight="1">
      <c r="A7" s="23" t="s">
        <v>47</v>
      </c>
      <c r="B7" s="24"/>
      <c r="C7" s="24"/>
      <c r="D7" s="83" t="s">
        <v>48</v>
      </c>
      <c r="E7" s="26"/>
      <c r="F7" s="84" t="s">
        <v>49</v>
      </c>
      <c r="G7" s="84"/>
      <c r="H7" s="84"/>
      <c r="I7" s="84"/>
      <c r="J7" s="84"/>
      <c r="K7" s="28"/>
      <c r="L7" s="28"/>
      <c r="M7" s="28"/>
      <c r="N7" s="28"/>
      <c r="O7" s="27"/>
      <c r="P7" s="27"/>
      <c r="Q7" s="27"/>
      <c r="R7" s="27"/>
      <c r="S7" s="30" t="s">
        <v>4</v>
      </c>
      <c r="T7" s="27"/>
      <c r="U7" s="125"/>
      <c r="V7" s="125"/>
      <c r="W7" s="57"/>
    </row>
    <row r="8" spans="1:23">
      <c r="A8" s="23"/>
      <c r="B8" s="24"/>
      <c r="C8" s="24"/>
      <c r="D8" s="25"/>
      <c r="E8" s="25"/>
      <c r="F8" s="26"/>
      <c r="G8" s="25"/>
      <c r="H8" s="25"/>
      <c r="I8" s="25"/>
      <c r="J8" s="27"/>
      <c r="K8" s="28"/>
      <c r="L8" s="28"/>
      <c r="M8" s="28"/>
      <c r="N8" s="28"/>
      <c r="O8" s="27"/>
      <c r="P8" s="27"/>
      <c r="Q8" s="27"/>
      <c r="R8" s="27"/>
      <c r="S8" s="30" t="s">
        <v>5</v>
      </c>
      <c r="T8" s="27"/>
      <c r="U8" s="125">
        <v>384</v>
      </c>
      <c r="V8" s="125"/>
      <c r="W8" s="57"/>
    </row>
    <row r="9" spans="1:23" s="49" customFormat="1" ht="17.7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3"/>
      <c r="Q9" s="123"/>
      <c r="R9" s="123"/>
      <c r="S9" s="50"/>
      <c r="T9" s="50"/>
      <c r="U9" s="50"/>
      <c r="V9" s="47"/>
    </row>
    <row r="10" spans="1:23" s="49" customFormat="1" ht="8.25" customHeight="1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53"/>
      <c r="R10" s="124"/>
      <c r="S10" s="124"/>
      <c r="T10" s="124"/>
      <c r="U10" s="124"/>
      <c r="V10" s="124"/>
    </row>
    <row r="11" spans="1:23" s="49" customFormat="1" ht="30" customHeight="1">
      <c r="A11" s="115" t="s">
        <v>114</v>
      </c>
      <c r="B11" s="122" t="s">
        <v>7</v>
      </c>
      <c r="C11" s="115" t="s">
        <v>113</v>
      </c>
      <c r="D11" s="115"/>
      <c r="E11" s="115"/>
      <c r="F11" s="115"/>
      <c r="G11" s="122" t="s">
        <v>102</v>
      </c>
      <c r="H11" s="122"/>
      <c r="I11" s="122"/>
      <c r="J11" s="122"/>
      <c r="K11" s="122" t="s">
        <v>103</v>
      </c>
      <c r="L11" s="122"/>
      <c r="M11" s="122"/>
      <c r="N11" s="122"/>
      <c r="O11" s="122"/>
      <c r="P11" s="122" t="s">
        <v>108</v>
      </c>
      <c r="Q11" s="122" t="s">
        <v>107</v>
      </c>
      <c r="R11" s="122"/>
      <c r="S11" s="122" t="s">
        <v>101</v>
      </c>
      <c r="T11" s="122"/>
      <c r="U11" s="122"/>
      <c r="V11" s="122"/>
    </row>
    <row r="12" spans="1:23" s="49" customFormat="1" ht="187.8" customHeight="1">
      <c r="A12" s="115"/>
      <c r="B12" s="122"/>
      <c r="C12" s="122" t="s">
        <v>111</v>
      </c>
      <c r="D12" s="122"/>
      <c r="E12" s="122" t="s">
        <v>112</v>
      </c>
      <c r="F12" s="122"/>
      <c r="G12" s="122" t="s">
        <v>111</v>
      </c>
      <c r="H12" s="122"/>
      <c r="I12" s="122" t="s">
        <v>112</v>
      </c>
      <c r="J12" s="122"/>
      <c r="K12" s="122" t="s">
        <v>109</v>
      </c>
      <c r="L12" s="122"/>
      <c r="M12" s="122" t="s">
        <v>117</v>
      </c>
      <c r="N12" s="122"/>
      <c r="O12" s="71" t="s">
        <v>110</v>
      </c>
      <c r="P12" s="122"/>
      <c r="Q12" s="122"/>
      <c r="R12" s="122"/>
      <c r="S12" s="115" t="s">
        <v>105</v>
      </c>
      <c r="T12" s="115"/>
      <c r="U12" s="115" t="s">
        <v>106</v>
      </c>
      <c r="V12" s="115"/>
    </row>
    <row r="13" spans="1:23" s="49" customFormat="1" ht="40.5" customHeight="1">
      <c r="A13" s="115"/>
      <c r="B13" s="122"/>
      <c r="C13" s="71" t="s">
        <v>115</v>
      </c>
      <c r="D13" s="71" t="s">
        <v>116</v>
      </c>
      <c r="E13" s="71" t="s">
        <v>115</v>
      </c>
      <c r="F13" s="71" t="s">
        <v>116</v>
      </c>
      <c r="G13" s="71" t="s">
        <v>115</v>
      </c>
      <c r="H13" s="71" t="s">
        <v>116</v>
      </c>
      <c r="I13" s="71" t="s">
        <v>115</v>
      </c>
      <c r="J13" s="71" t="s">
        <v>116</v>
      </c>
      <c r="K13" s="71" t="s">
        <v>115</v>
      </c>
      <c r="L13" s="71" t="s">
        <v>116</v>
      </c>
      <c r="M13" s="71" t="s">
        <v>115</v>
      </c>
      <c r="N13" s="71" t="s">
        <v>116</v>
      </c>
      <c r="O13" s="71" t="s">
        <v>116</v>
      </c>
      <c r="P13" s="71" t="s">
        <v>116</v>
      </c>
      <c r="Q13" s="71" t="s">
        <v>115</v>
      </c>
      <c r="R13" s="71" t="s">
        <v>116</v>
      </c>
      <c r="S13" s="71" t="s">
        <v>115</v>
      </c>
      <c r="T13" s="71" t="s">
        <v>116</v>
      </c>
      <c r="U13" s="71" t="s">
        <v>115</v>
      </c>
      <c r="V13" s="71" t="s">
        <v>116</v>
      </c>
    </row>
    <row r="14" spans="1:23" s="49" customFormat="1" ht="13.95" customHeight="1">
      <c r="A14" s="51">
        <v>1</v>
      </c>
      <c r="B14" s="59">
        <v>2</v>
      </c>
      <c r="C14" s="51">
        <v>3</v>
      </c>
      <c r="D14" s="59">
        <v>4</v>
      </c>
      <c r="E14" s="51">
        <v>5</v>
      </c>
      <c r="F14" s="59">
        <v>6</v>
      </c>
      <c r="G14" s="51">
        <v>7</v>
      </c>
      <c r="H14" s="59">
        <v>8</v>
      </c>
      <c r="I14" s="51">
        <v>9</v>
      </c>
      <c r="J14" s="59">
        <v>10</v>
      </c>
      <c r="K14" s="51">
        <v>11</v>
      </c>
      <c r="L14" s="59">
        <v>12</v>
      </c>
      <c r="M14" s="51">
        <v>13</v>
      </c>
      <c r="N14" s="59">
        <v>14</v>
      </c>
      <c r="O14" s="51">
        <v>15</v>
      </c>
      <c r="P14" s="59">
        <v>16</v>
      </c>
      <c r="Q14" s="51">
        <v>17</v>
      </c>
      <c r="R14" s="59">
        <v>18</v>
      </c>
      <c r="S14" s="51">
        <v>19</v>
      </c>
      <c r="T14" s="59">
        <v>20</v>
      </c>
      <c r="U14" s="51">
        <v>21</v>
      </c>
      <c r="V14" s="59">
        <v>22</v>
      </c>
    </row>
    <row r="15" spans="1:23" s="49" customFormat="1" ht="109.8" customHeight="1">
      <c r="A15" s="52" t="s">
        <v>118</v>
      </c>
      <c r="B15" s="60" t="s">
        <v>72</v>
      </c>
      <c r="C15" s="86">
        <v>9</v>
      </c>
      <c r="D15" s="88">
        <f>Отчет!D16</f>
        <v>454336.72900000005</v>
      </c>
      <c r="E15" s="88">
        <v>9</v>
      </c>
      <c r="F15" s="88">
        <v>426974.65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8</v>
      </c>
      <c r="R15" s="88">
        <v>426974.65</v>
      </c>
      <c r="S15" s="88">
        <v>0</v>
      </c>
      <c r="T15" s="88">
        <v>0</v>
      </c>
      <c r="U15" s="88">
        <v>0</v>
      </c>
      <c r="V15" s="88">
        <v>0</v>
      </c>
    </row>
    <row r="16" spans="1:23" s="49" customFormat="1" ht="100.2" customHeight="1">
      <c r="A16" s="61" t="s">
        <v>119</v>
      </c>
      <c r="B16" s="56" t="s">
        <v>11</v>
      </c>
      <c r="C16" s="88">
        <f>C15</f>
        <v>9</v>
      </c>
      <c r="D16" s="88">
        <f>D15</f>
        <v>454336.72900000005</v>
      </c>
      <c r="E16" s="88">
        <v>9</v>
      </c>
      <c r="F16" s="88">
        <v>426974.65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8</v>
      </c>
      <c r="R16" s="88">
        <v>426974.65</v>
      </c>
      <c r="S16" s="88">
        <v>0</v>
      </c>
      <c r="T16" s="88">
        <v>0</v>
      </c>
      <c r="U16" s="88">
        <v>0</v>
      </c>
      <c r="V16" s="88">
        <v>0</v>
      </c>
    </row>
    <row r="17" spans="1:22" s="49" customFormat="1" ht="88.8" customHeight="1">
      <c r="A17" s="61" t="s">
        <v>12</v>
      </c>
      <c r="B17" s="56" t="s">
        <v>13</v>
      </c>
      <c r="C17" s="86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1</v>
      </c>
      <c r="R17" s="88">
        <v>688</v>
      </c>
      <c r="S17" s="88">
        <v>0</v>
      </c>
      <c r="T17" s="88">
        <v>0</v>
      </c>
      <c r="U17" s="88">
        <v>0</v>
      </c>
      <c r="V17" s="88">
        <v>0</v>
      </c>
    </row>
    <row r="18" spans="1:22" customFormat="1" ht="15.6">
      <c r="A18" s="40"/>
      <c r="B18" s="18"/>
      <c r="C18" s="40"/>
      <c r="D18" s="137"/>
      <c r="E18" s="137"/>
      <c r="F18" s="40"/>
      <c r="G18" s="40"/>
      <c r="H18" s="138"/>
      <c r="I18" s="138"/>
      <c r="J18" s="138"/>
      <c r="K18" s="138"/>
      <c r="L18" s="138"/>
      <c r="M18" s="138"/>
      <c r="N18" s="41"/>
      <c r="O18" s="41"/>
      <c r="P18" s="41"/>
      <c r="Q18" s="41"/>
      <c r="R18" s="41"/>
    </row>
    <row r="19" spans="1:22" customFormat="1" ht="42" customHeight="1">
      <c r="A19" s="145" t="s">
        <v>152</v>
      </c>
      <c r="B19" s="145"/>
      <c r="C19" s="145"/>
      <c r="D19" s="145"/>
      <c r="E19" s="147"/>
      <c r="F19" s="147"/>
      <c r="G19" s="146"/>
      <c r="H19" s="144" t="s">
        <v>34</v>
      </c>
      <c r="I19" s="143"/>
      <c r="J19" s="143"/>
      <c r="K19" s="143"/>
      <c r="L19" s="143"/>
      <c r="M19" s="143"/>
      <c r="N19" s="42"/>
      <c r="O19" s="42"/>
      <c r="P19" s="42"/>
      <c r="Q19" s="42"/>
      <c r="R19" s="42"/>
    </row>
    <row r="20" spans="1:22" s="49" customFormat="1"/>
  </sheetData>
  <mergeCells count="33">
    <mergeCell ref="D18:E18"/>
    <mergeCell ref="H18:M18"/>
    <mergeCell ref="C11:F11"/>
    <mergeCell ref="C12:D12"/>
    <mergeCell ref="E12:F12"/>
    <mergeCell ref="A19:D19"/>
    <mergeCell ref="U4:V4"/>
    <mergeCell ref="U5:V5"/>
    <mergeCell ref="U6:V6"/>
    <mergeCell ref="U7:V7"/>
    <mergeCell ref="G12:H12"/>
    <mergeCell ref="I12:J12"/>
    <mergeCell ref="P11:P12"/>
    <mergeCell ref="Q11:R12"/>
    <mergeCell ref="S12:T12"/>
    <mergeCell ref="U8:V8"/>
    <mergeCell ref="U12:V12"/>
    <mergeCell ref="A2:V2"/>
    <mergeCell ref="A3:O3"/>
    <mergeCell ref="D4:K4"/>
    <mergeCell ref="S3:V3"/>
    <mergeCell ref="K12:L12"/>
    <mergeCell ref="M12:N12"/>
    <mergeCell ref="A9:O9"/>
    <mergeCell ref="P9:R9"/>
    <mergeCell ref="A10:P10"/>
    <mergeCell ref="R10:V10"/>
    <mergeCell ref="G11:J11"/>
    <mergeCell ref="K11:O11"/>
    <mergeCell ref="A4:C4"/>
    <mergeCell ref="S11:V11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"/>
  <sheetViews>
    <sheetView view="pageBreakPreview" zoomScale="80" zoomScaleNormal="100" zoomScaleSheetLayoutView="80" workbookViewId="0">
      <selection activeCell="D21" sqref="D21"/>
    </sheetView>
  </sheetViews>
  <sheetFormatPr defaultRowHeight="14.4"/>
  <cols>
    <col min="1" max="1" width="23.44140625" customWidth="1"/>
    <col min="2" max="2" width="11" customWidth="1"/>
    <col min="3" max="3" width="18" customWidth="1"/>
    <col min="4" max="4" width="15.88671875" customWidth="1"/>
    <col min="5" max="5" width="14.109375" customWidth="1"/>
    <col min="6" max="6" width="10.44140625" customWidth="1"/>
    <col min="8" max="8" width="9.88671875" customWidth="1"/>
    <col min="10" max="10" width="9.88671875" customWidth="1"/>
    <col min="12" max="12" width="15.5546875" customWidth="1"/>
    <col min="13" max="13" width="10" customWidth="1"/>
    <col min="14" max="14" width="12.88671875" customWidth="1"/>
  </cols>
  <sheetData>
    <row r="1" spans="1:15" s="46" customFormat="1" ht="13.8"/>
    <row r="2" spans="1:15" s="46" customFormat="1" ht="43.8" customHeight="1">
      <c r="A2" s="130" t="s">
        <v>120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5" s="49" customFormat="1" ht="18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47"/>
    </row>
    <row r="4" spans="1:15" s="46" customFormat="1" ht="45.6" customHeight="1">
      <c r="A4" s="131" t="s">
        <v>46</v>
      </c>
      <c r="B4" s="131"/>
      <c r="C4" s="131" t="s">
        <v>37</v>
      </c>
      <c r="D4" s="131"/>
      <c r="E4" s="131"/>
      <c r="F4" s="131"/>
      <c r="G4" s="131"/>
      <c r="H4" s="131"/>
      <c r="I4" s="63"/>
      <c r="J4" s="63"/>
      <c r="K4" s="64"/>
      <c r="L4" s="65"/>
      <c r="M4" s="132" t="s">
        <v>1</v>
      </c>
      <c r="N4" s="132"/>
      <c r="O4" s="57"/>
    </row>
    <row r="5" spans="1:15" s="46" customFormat="1" ht="13.8">
      <c r="A5" s="63" t="s">
        <v>39</v>
      </c>
      <c r="B5" s="66"/>
      <c r="C5" s="74" t="s">
        <v>38</v>
      </c>
      <c r="D5" s="64"/>
      <c r="E5" s="67"/>
      <c r="F5" s="64"/>
      <c r="G5" s="64"/>
      <c r="H5" s="64"/>
      <c r="I5" s="64"/>
      <c r="J5" s="65"/>
      <c r="K5" s="68"/>
      <c r="L5" s="68" t="s">
        <v>2</v>
      </c>
      <c r="M5" s="133"/>
      <c r="N5" s="133"/>
      <c r="O5" s="58"/>
    </row>
    <row r="6" spans="1:15" s="46" customFormat="1" ht="13.8">
      <c r="A6" s="63"/>
      <c r="B6" s="66"/>
      <c r="C6" s="64"/>
      <c r="D6" s="64"/>
      <c r="E6" s="67"/>
      <c r="F6" s="64"/>
      <c r="G6" s="64"/>
      <c r="H6" s="64"/>
      <c r="I6" s="64"/>
      <c r="J6" s="65"/>
      <c r="K6" s="68"/>
      <c r="L6" s="68" t="s">
        <v>3</v>
      </c>
      <c r="M6" s="132"/>
      <c r="N6" s="132"/>
      <c r="O6" s="57"/>
    </row>
    <row r="7" spans="1:15" s="46" customFormat="1" ht="13.8" customHeight="1">
      <c r="A7" s="63" t="s">
        <v>47</v>
      </c>
      <c r="B7" s="66"/>
      <c r="C7" s="131" t="s">
        <v>137</v>
      </c>
      <c r="D7" s="131"/>
      <c r="E7" s="131"/>
      <c r="F7" s="69"/>
      <c r="G7" s="69"/>
      <c r="H7" s="69"/>
      <c r="I7" s="69"/>
      <c r="J7" s="69"/>
      <c r="K7" s="68"/>
      <c r="L7" s="68" t="s">
        <v>4</v>
      </c>
      <c r="M7" s="132"/>
      <c r="N7" s="132"/>
      <c r="O7" s="57"/>
    </row>
    <row r="8" spans="1:15" s="46" customFormat="1" ht="13.8">
      <c r="A8" s="63"/>
      <c r="B8" s="66"/>
      <c r="C8" s="64"/>
      <c r="D8" s="64"/>
      <c r="E8" s="67"/>
      <c r="F8" s="64"/>
      <c r="G8" s="64"/>
      <c r="H8" s="64"/>
      <c r="I8" s="64"/>
      <c r="J8" s="65"/>
      <c r="K8" s="68"/>
      <c r="L8" s="68" t="s">
        <v>5</v>
      </c>
      <c r="M8" s="127">
        <v>384</v>
      </c>
      <c r="N8" s="127"/>
      <c r="O8" s="57"/>
    </row>
    <row r="9" spans="1:15" s="62" customFormat="1" ht="24.75" customHeight="1">
      <c r="A9" s="122" t="s">
        <v>121</v>
      </c>
      <c r="B9" s="71" t="s">
        <v>125</v>
      </c>
      <c r="C9" s="115" t="s">
        <v>127</v>
      </c>
      <c r="D9" s="122" t="s">
        <v>128</v>
      </c>
      <c r="E9" s="122"/>
      <c r="F9" s="122"/>
      <c r="G9" s="122"/>
      <c r="H9" s="122"/>
      <c r="I9" s="122"/>
      <c r="J9" s="122"/>
      <c r="K9" s="122"/>
      <c r="L9" s="122" t="s">
        <v>134</v>
      </c>
      <c r="M9" s="122" t="s">
        <v>122</v>
      </c>
      <c r="N9" s="122" t="s">
        <v>136</v>
      </c>
    </row>
    <row r="10" spans="1:15" s="62" customFormat="1" ht="16.8" customHeight="1">
      <c r="A10" s="122"/>
      <c r="B10" s="122" t="s">
        <v>126</v>
      </c>
      <c r="C10" s="115"/>
      <c r="D10" s="115" t="s">
        <v>129</v>
      </c>
      <c r="E10" s="122" t="s">
        <v>130</v>
      </c>
      <c r="F10" s="122" t="s">
        <v>123</v>
      </c>
      <c r="G10" s="122"/>
      <c r="H10" s="122"/>
      <c r="I10" s="122"/>
      <c r="J10" s="122"/>
      <c r="K10" s="122"/>
      <c r="L10" s="115"/>
      <c r="M10" s="122"/>
      <c r="N10" s="122"/>
    </row>
    <row r="11" spans="1:15" s="62" customFormat="1" ht="17.399999999999999" customHeight="1">
      <c r="A11" s="122"/>
      <c r="B11" s="128"/>
      <c r="C11" s="115"/>
      <c r="D11" s="115"/>
      <c r="E11" s="122"/>
      <c r="F11" s="122" t="s">
        <v>59</v>
      </c>
      <c r="G11" s="122"/>
      <c r="H11" s="122" t="s">
        <v>124</v>
      </c>
      <c r="I11" s="122"/>
      <c r="J11" s="122"/>
      <c r="K11" s="122"/>
      <c r="L11" s="115"/>
      <c r="M11" s="122"/>
      <c r="N11" s="122"/>
    </row>
    <row r="12" spans="1:15" s="62" customFormat="1" ht="37.799999999999997" customHeight="1">
      <c r="A12" s="122"/>
      <c r="B12" s="128"/>
      <c r="C12" s="115"/>
      <c r="D12" s="115"/>
      <c r="E12" s="122"/>
      <c r="F12" s="115" t="s">
        <v>131</v>
      </c>
      <c r="G12" s="122" t="s">
        <v>116</v>
      </c>
      <c r="H12" s="122" t="s">
        <v>132</v>
      </c>
      <c r="I12" s="122"/>
      <c r="J12" s="115" t="s">
        <v>133</v>
      </c>
      <c r="K12" s="115"/>
      <c r="L12" s="115"/>
      <c r="M12" s="115" t="s">
        <v>135</v>
      </c>
      <c r="N12" s="122"/>
    </row>
    <row r="13" spans="1:15" s="62" customFormat="1" ht="44.4" customHeight="1">
      <c r="A13" s="122"/>
      <c r="B13" s="128"/>
      <c r="C13" s="115"/>
      <c r="D13" s="115"/>
      <c r="E13" s="122"/>
      <c r="F13" s="115"/>
      <c r="G13" s="122"/>
      <c r="H13" s="71" t="s">
        <v>131</v>
      </c>
      <c r="I13" s="71" t="s">
        <v>116</v>
      </c>
      <c r="J13" s="71" t="s">
        <v>131</v>
      </c>
      <c r="K13" s="71" t="s">
        <v>116</v>
      </c>
      <c r="L13" s="115"/>
      <c r="M13" s="115"/>
      <c r="N13" s="122"/>
    </row>
    <row r="14" spans="1:15" s="62" customFormat="1" ht="12.75" customHeight="1">
      <c r="A14" s="55">
        <v>1</v>
      </c>
      <c r="B14" s="59">
        <v>2</v>
      </c>
      <c r="C14" s="55">
        <v>3</v>
      </c>
      <c r="D14" s="59">
        <v>4</v>
      </c>
      <c r="E14" s="55">
        <v>5</v>
      </c>
      <c r="F14" s="59">
        <v>6</v>
      </c>
      <c r="G14" s="55">
        <v>7</v>
      </c>
      <c r="H14" s="59">
        <v>8</v>
      </c>
      <c r="I14" s="55">
        <v>9</v>
      </c>
      <c r="J14" s="59">
        <v>10</v>
      </c>
      <c r="K14" s="55">
        <v>11</v>
      </c>
      <c r="L14" s="59">
        <v>12</v>
      </c>
      <c r="M14" s="55">
        <v>13</v>
      </c>
      <c r="N14" s="59">
        <v>14</v>
      </c>
    </row>
    <row r="15" spans="1:15" s="62" customFormat="1" ht="52.05" customHeight="1">
      <c r="A15" s="61" t="s">
        <v>138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129">
        <v>0</v>
      </c>
      <c r="K15" s="129"/>
      <c r="L15" s="55">
        <v>0</v>
      </c>
      <c r="M15" s="55">
        <v>0</v>
      </c>
      <c r="N15" s="55">
        <v>0</v>
      </c>
    </row>
    <row r="16" spans="1:15" s="62" customFormat="1" ht="47.55" customHeight="1">
      <c r="A16" s="61" t="s">
        <v>139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129">
        <v>0</v>
      </c>
      <c r="K16" s="129"/>
      <c r="L16" s="55">
        <v>0</v>
      </c>
      <c r="M16" s="55">
        <v>0</v>
      </c>
      <c r="N16" s="55">
        <v>0</v>
      </c>
    </row>
    <row r="17" spans="1:18" s="62" customFormat="1" ht="14.25" customHeight="1">
      <c r="A17" s="70" t="s">
        <v>140</v>
      </c>
      <c r="B17" s="55"/>
      <c r="C17" s="55"/>
      <c r="D17" s="55"/>
      <c r="E17" s="55"/>
      <c r="F17" s="55"/>
      <c r="G17" s="55"/>
      <c r="H17" s="55"/>
      <c r="I17" s="55"/>
      <c r="J17" s="129"/>
      <c r="K17" s="129"/>
      <c r="L17" s="55"/>
      <c r="M17" s="55"/>
      <c r="N17" s="55"/>
    </row>
    <row r="18" spans="1:18" ht="15.6">
      <c r="A18" s="40"/>
      <c r="B18" s="18"/>
      <c r="C18" s="40"/>
      <c r="D18" s="79"/>
      <c r="E18" s="79"/>
      <c r="F18" s="40"/>
      <c r="G18" s="40"/>
      <c r="H18" s="148"/>
      <c r="I18" s="148"/>
      <c r="J18" s="148"/>
      <c r="K18" s="148"/>
      <c r="L18" s="148"/>
      <c r="M18" s="148"/>
      <c r="N18" s="41"/>
      <c r="O18" s="41"/>
      <c r="P18" s="41"/>
      <c r="Q18" s="41"/>
      <c r="R18" s="41"/>
    </row>
    <row r="19" spans="1:18" ht="15.6" customHeight="1">
      <c r="A19" s="150" t="s">
        <v>153</v>
      </c>
      <c r="B19" s="150"/>
      <c r="C19" s="150"/>
      <c r="D19" s="147"/>
      <c r="E19" s="147"/>
      <c r="F19" s="145" t="s">
        <v>34</v>
      </c>
      <c r="G19" s="145"/>
      <c r="H19" s="149"/>
      <c r="I19" s="78"/>
      <c r="J19" s="78"/>
      <c r="K19" s="78"/>
      <c r="L19" s="78"/>
      <c r="M19" s="78"/>
      <c r="N19" s="42"/>
      <c r="O19" s="42"/>
      <c r="P19" s="42"/>
      <c r="Q19" s="42"/>
      <c r="R19" s="42"/>
    </row>
  </sheetData>
  <mergeCells count="32">
    <mergeCell ref="A19:C19"/>
    <mergeCell ref="F19:G19"/>
    <mergeCell ref="A2:N2"/>
    <mergeCell ref="A3:M3"/>
    <mergeCell ref="A4:B4"/>
    <mergeCell ref="C4:H4"/>
    <mergeCell ref="C7:E7"/>
    <mergeCell ref="M4:N4"/>
    <mergeCell ref="M5:N5"/>
    <mergeCell ref="M6:N6"/>
    <mergeCell ref="M7:N7"/>
    <mergeCell ref="J15:K15"/>
    <mergeCell ref="J16:K16"/>
    <mergeCell ref="D9:K9"/>
    <mergeCell ref="L9:L13"/>
    <mergeCell ref="M9:M11"/>
    <mergeCell ref="F10:K10"/>
    <mergeCell ref="F11:G11"/>
    <mergeCell ref="H11:K11"/>
    <mergeCell ref="J12:K12"/>
    <mergeCell ref="M12:M13"/>
    <mergeCell ref="J17:K17"/>
    <mergeCell ref="M8:N8"/>
    <mergeCell ref="A9:A13"/>
    <mergeCell ref="B10:B13"/>
    <mergeCell ref="C9:C13"/>
    <mergeCell ref="H12:I12"/>
    <mergeCell ref="N9:N13"/>
    <mergeCell ref="D10:D13"/>
    <mergeCell ref="E10:E13"/>
    <mergeCell ref="F12:F13"/>
    <mergeCell ref="G12:G13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18"/>
  <sheetViews>
    <sheetView tabSelected="1" view="pageBreakPreview" topLeftCell="A4" zoomScale="90" zoomScaleNormal="100" zoomScaleSheetLayoutView="90" workbookViewId="0">
      <selection activeCell="A20" sqref="A20"/>
    </sheetView>
  </sheetViews>
  <sheetFormatPr defaultRowHeight="14.4"/>
  <cols>
    <col min="1" max="1" width="38.21875" customWidth="1"/>
    <col min="2" max="2" width="15" customWidth="1"/>
    <col min="3" max="3" width="14.77734375" customWidth="1"/>
    <col min="4" max="4" width="12.77734375" customWidth="1"/>
    <col min="5" max="5" width="14.77734375" customWidth="1"/>
    <col min="6" max="6" width="12.77734375" customWidth="1"/>
    <col min="7" max="7" width="14.77734375" customWidth="1"/>
    <col min="8" max="8" width="12.77734375" customWidth="1"/>
    <col min="9" max="9" width="14.77734375" customWidth="1"/>
    <col min="10" max="10" width="12.77734375" customWidth="1"/>
  </cols>
  <sheetData>
    <row r="2" spans="1:18" ht="69" customHeight="1">
      <c r="A2" s="117" t="s">
        <v>141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18" ht="33.6" customHeight="1">
      <c r="A4" s="63" t="s">
        <v>46</v>
      </c>
      <c r="B4" s="131" t="s">
        <v>37</v>
      </c>
      <c r="C4" s="131"/>
      <c r="D4" s="131"/>
      <c r="E4" s="131"/>
      <c r="F4" s="131"/>
      <c r="G4" s="131"/>
      <c r="I4" s="65"/>
      <c r="J4" s="75" t="s">
        <v>1</v>
      </c>
    </row>
    <row r="5" spans="1:18" ht="17.399999999999999" customHeight="1">
      <c r="A5" s="63" t="s">
        <v>39</v>
      </c>
      <c r="B5" s="74" t="s">
        <v>38</v>
      </c>
      <c r="C5" s="64"/>
      <c r="D5" s="64"/>
      <c r="E5" s="67"/>
      <c r="I5" s="68" t="s">
        <v>2</v>
      </c>
      <c r="J5" s="75"/>
    </row>
    <row r="6" spans="1:18">
      <c r="A6" s="63"/>
      <c r="B6" s="66"/>
      <c r="C6" s="64"/>
      <c r="D6" s="64"/>
      <c r="E6" s="67"/>
      <c r="I6" s="68" t="s">
        <v>3</v>
      </c>
      <c r="J6" s="75"/>
    </row>
    <row r="7" spans="1:18" ht="19.2" customHeight="1">
      <c r="A7" s="63" t="s">
        <v>47</v>
      </c>
      <c r="B7" s="131" t="s">
        <v>137</v>
      </c>
      <c r="C7" s="131"/>
      <c r="D7" s="131"/>
      <c r="E7" s="63"/>
      <c r="I7" s="68" t="s">
        <v>4</v>
      </c>
      <c r="J7" s="75"/>
    </row>
    <row r="8" spans="1:18">
      <c r="I8" s="68" t="s">
        <v>5</v>
      </c>
      <c r="J8" s="75">
        <v>384</v>
      </c>
    </row>
    <row r="9" spans="1:18" ht="79.8" customHeight="1">
      <c r="A9" s="113" t="s">
        <v>114</v>
      </c>
      <c r="B9" s="113" t="s">
        <v>7</v>
      </c>
      <c r="C9" s="113" t="s">
        <v>142</v>
      </c>
      <c r="D9" s="113"/>
      <c r="E9" s="113"/>
      <c r="F9" s="113"/>
      <c r="G9" s="113" t="s">
        <v>146</v>
      </c>
      <c r="H9" s="113"/>
      <c r="I9" s="113"/>
      <c r="J9" s="113"/>
    </row>
    <row r="10" spans="1:18">
      <c r="A10" s="113"/>
      <c r="B10" s="113"/>
      <c r="C10" s="113" t="s">
        <v>143</v>
      </c>
      <c r="D10" s="113"/>
      <c r="E10" s="113" t="s">
        <v>145</v>
      </c>
      <c r="F10" s="113"/>
      <c r="G10" s="113" t="s">
        <v>143</v>
      </c>
      <c r="H10" s="113"/>
      <c r="I10" s="113" t="s">
        <v>145</v>
      </c>
      <c r="J10" s="113"/>
    </row>
    <row r="11" spans="1:18" ht="22.8">
      <c r="A11" s="113"/>
      <c r="B11" s="113"/>
      <c r="C11" s="44" t="s">
        <v>131</v>
      </c>
      <c r="D11" s="44" t="s">
        <v>144</v>
      </c>
      <c r="E11" s="44" t="s">
        <v>131</v>
      </c>
      <c r="F11" s="44" t="s">
        <v>116</v>
      </c>
      <c r="G11" s="44" t="s">
        <v>131</v>
      </c>
      <c r="H11" s="44" t="s">
        <v>144</v>
      </c>
      <c r="I11" s="44" t="s">
        <v>131</v>
      </c>
      <c r="J11" s="44" t="s">
        <v>116</v>
      </c>
    </row>
    <row r="12" spans="1:18">
      <c r="A12" s="44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</row>
    <row r="13" spans="1:18" ht="28.2" customHeight="1">
      <c r="A13" s="72" t="s">
        <v>147</v>
      </c>
      <c r="B13" s="80" t="s">
        <v>72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</row>
    <row r="14" spans="1:18" ht="60.6">
      <c r="A14" s="72" t="s">
        <v>148</v>
      </c>
      <c r="B14" s="73" t="s">
        <v>11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</row>
    <row r="15" spans="1:18" ht="48.6">
      <c r="A15" s="72" t="s">
        <v>12</v>
      </c>
      <c r="B15" s="73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</row>
    <row r="16" spans="1:18" ht="15.6">
      <c r="A16" s="40"/>
      <c r="B16" s="137"/>
      <c r="C16" s="137"/>
      <c r="D16" s="79"/>
      <c r="E16" s="151"/>
      <c r="F16" s="151"/>
      <c r="G16" s="151"/>
      <c r="H16" s="151"/>
      <c r="I16" s="151"/>
      <c r="J16" s="76"/>
      <c r="K16" s="76"/>
      <c r="L16" s="76"/>
      <c r="M16" s="76"/>
      <c r="N16" s="41"/>
      <c r="O16" s="41"/>
      <c r="P16" s="41"/>
      <c r="Q16" s="41"/>
      <c r="R16" s="41"/>
    </row>
    <row r="17" spans="1:18" ht="30" customHeight="1">
      <c r="A17" s="150" t="s">
        <v>154</v>
      </c>
      <c r="B17" s="150"/>
      <c r="C17" s="152"/>
      <c r="D17" s="147"/>
      <c r="E17" s="147"/>
      <c r="F17" s="145" t="s">
        <v>34</v>
      </c>
      <c r="G17" s="145"/>
      <c r="H17" s="149"/>
      <c r="I17" s="149"/>
      <c r="J17" s="78"/>
      <c r="K17" s="78"/>
      <c r="L17" s="78"/>
      <c r="M17" s="78"/>
      <c r="N17" s="42"/>
      <c r="O17" s="42"/>
      <c r="P17" s="42"/>
      <c r="Q17" s="42"/>
      <c r="R17" s="42"/>
    </row>
    <row r="18" spans="1:18">
      <c r="H18" s="77"/>
      <c r="I18" s="77"/>
      <c r="J18" s="77"/>
      <c r="K18" s="77"/>
      <c r="L18" s="77"/>
      <c r="M18" s="77"/>
    </row>
  </sheetData>
  <mergeCells count="15">
    <mergeCell ref="F17:G17"/>
    <mergeCell ref="B16:C16"/>
    <mergeCell ref="E16:I16"/>
    <mergeCell ref="A2:J2"/>
    <mergeCell ref="A9:A11"/>
    <mergeCell ref="B9:B11"/>
    <mergeCell ref="C9:F9"/>
    <mergeCell ref="C10:D10"/>
    <mergeCell ref="E10:F10"/>
    <mergeCell ref="G9:J9"/>
    <mergeCell ref="G10:H10"/>
    <mergeCell ref="B4:G4"/>
    <mergeCell ref="I10:J10"/>
    <mergeCell ref="B7:D7"/>
    <mergeCell ref="A17:B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22</vt:i4>
      </vt:variant>
    </vt:vector>
  </HeadingPairs>
  <TitlesOfParts>
    <vt:vector size="27" baseType="lpstr">
      <vt:lpstr>Отчет</vt:lpstr>
      <vt:lpstr>Приложение 1</vt:lpstr>
      <vt:lpstr>Приложение 2</vt:lpstr>
      <vt:lpstr>Приложение 3</vt:lpstr>
      <vt:lpstr>Приложение 4</vt:lpstr>
      <vt:lpstr>Отчет!sub_10010</vt:lpstr>
      <vt:lpstr>Отчет!sub_10011</vt:lpstr>
      <vt:lpstr>Отчет!sub_10020</vt:lpstr>
      <vt:lpstr>Отчет!sub_10021</vt:lpstr>
      <vt:lpstr>Отчет!sub_10030</vt:lpstr>
      <vt:lpstr>Отчет!sub_10031</vt:lpstr>
      <vt:lpstr>Отчет!sub_10032</vt:lpstr>
      <vt:lpstr>Отчет!sub_10040</vt:lpstr>
      <vt:lpstr>Отчет!sub_10041</vt:lpstr>
      <vt:lpstr>Отчет!sub_10050</vt:lpstr>
      <vt:lpstr>Отчет!sub_10051</vt:lpstr>
      <vt:lpstr>Отчет!sub_10060</vt:lpstr>
      <vt:lpstr>Отчет!sub_10061</vt:lpstr>
      <vt:lpstr>Отчет!sub_10062</vt:lpstr>
      <vt:lpstr>Отчет!sub_10101</vt:lpstr>
      <vt:lpstr>Отчет!sub_10102</vt:lpstr>
      <vt:lpstr>Отчет!sub_10201</vt:lpstr>
      <vt:lpstr>Отчет!sub_10202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2026-04-16T05:48:36Z</dcterms:modified>
</cp:coreProperties>
</file>